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10" tabRatio="557" activeTab="4"/>
  </bookViews>
  <sheets>
    <sheet name="PL" sheetId="1" r:id="rId1"/>
    <sheet name="BS" sheetId="2" r:id="rId2"/>
    <sheet name="note 1-13" sheetId="3" r:id="rId3"/>
    <sheet name="note 14-" sheetId="4" r:id="rId4"/>
    <sheet name="note 15 -22" sheetId="5" r:id="rId5"/>
  </sheets>
  <definedNames>
    <definedName name="_xlnm.Print_Area" localSheetId="2">'note 1-13'!$A:$IV</definedName>
  </definedNames>
  <calcPr fullCalcOnLoad="1"/>
</workbook>
</file>

<file path=xl/sharedStrings.xml><?xml version="1.0" encoding="utf-8"?>
<sst xmlns="http://schemas.openxmlformats.org/spreadsheetml/2006/main" count="492" uniqueCount="360">
  <si>
    <t xml:space="preserve">    Term loan</t>
  </si>
  <si>
    <t xml:space="preserve">    Revolving Credit</t>
  </si>
  <si>
    <t>In the normal course of business, the Group makes various commitments and incurs certain contingent liabilities with legal recourse to its customers.  No material losses are anticipated as a result of these transactions.</t>
  </si>
  <si>
    <t>Obligations under underwriting agreement</t>
  </si>
  <si>
    <t>Interest rate related contracts</t>
  </si>
  <si>
    <t>Miscellaneous</t>
  </si>
  <si>
    <t xml:space="preserve">* The credit equivalent amount is arrived at using the credit conversion factor as specified by  Bank Negara Malaysia. </t>
  </si>
  <si>
    <t>(a) Risk Weighted Exposures of the Group as at</t>
  </si>
  <si>
    <t>(b) In 1997, the Company provided a parent company guarantee to Putrajaya Holdings Sdn Bhd ("PJH") for the</t>
  </si>
  <si>
    <t xml:space="preserve">     due performance  by the then  subsidiary company, K.L. Land Development Sdn Bhd ("KL Land") pursuant</t>
  </si>
  <si>
    <t xml:space="preserve">Group </t>
  </si>
  <si>
    <t xml:space="preserve"> -  futures</t>
  </si>
  <si>
    <t>Revenue</t>
  </si>
  <si>
    <t>Profit</t>
  </si>
  <si>
    <t>Assets</t>
  </si>
  <si>
    <t>Golf Club, Property &amp; Others</t>
  </si>
  <si>
    <t>Gross loans</t>
  </si>
  <si>
    <t>COMPARISON WITH PRECEDING QUARTER'S RESULT</t>
  </si>
  <si>
    <t>GROUP PERFORMANCE REVIEW</t>
  </si>
  <si>
    <t>Group</t>
  </si>
  <si>
    <t>Current</t>
  </si>
  <si>
    <t>Previous</t>
  </si>
  <si>
    <t>Financial</t>
  </si>
  <si>
    <t>RM'000</t>
  </si>
  <si>
    <t>ASSETS</t>
  </si>
  <si>
    <t>Cash and short-term funds</t>
  </si>
  <si>
    <t>Deposits and placements with financial institutions</t>
  </si>
  <si>
    <t>Dealing securities</t>
  </si>
  <si>
    <t>Investment securities</t>
  </si>
  <si>
    <t>Loans and advances</t>
  </si>
  <si>
    <t>Other assets</t>
  </si>
  <si>
    <t>Statutory deposits with Bank Negara Malaysia</t>
  </si>
  <si>
    <t>Investment in associated company</t>
  </si>
  <si>
    <t>TOTAL ASSETS</t>
  </si>
  <si>
    <t>LIABILITIES AND SHAREHOLDERS' FUNDS</t>
  </si>
  <si>
    <t>Deposits from customers</t>
  </si>
  <si>
    <t>Deposits and placements of banks and other financial</t>
  </si>
  <si>
    <t xml:space="preserve">  institutions</t>
  </si>
  <si>
    <t>Obligation on securities sold under repurchase</t>
  </si>
  <si>
    <t xml:space="preserve">  agreements</t>
  </si>
  <si>
    <t>Bills and acceptances payable</t>
  </si>
  <si>
    <t>Other liabilities</t>
  </si>
  <si>
    <t>TOTAL LIABILITIES</t>
  </si>
  <si>
    <t>SHAREHOLDERS' FUNDS</t>
  </si>
  <si>
    <t>TOTAL LIABILITIES AND SHAREHOLDERS' FUNDS</t>
  </si>
  <si>
    <t>COMMITMENTS AND CONTINGENCIES</t>
  </si>
  <si>
    <t>EXCEPTIONAL ITEMS</t>
  </si>
  <si>
    <t>EXTRAORDINARY ITEMS</t>
  </si>
  <si>
    <t>TAXATION / DEFERRED TAXATION</t>
  </si>
  <si>
    <t>Items</t>
  </si>
  <si>
    <t>Year End</t>
  </si>
  <si>
    <t xml:space="preserve">     of deposits</t>
  </si>
  <si>
    <t xml:space="preserve">              One year or less (short term)</t>
  </si>
  <si>
    <t xml:space="preserve">              More than one year (medium/ long-term)</t>
  </si>
  <si>
    <t>Deposits and Placements of Banks and Other</t>
  </si>
  <si>
    <t>Principal</t>
  </si>
  <si>
    <t>Credit</t>
  </si>
  <si>
    <t>Amount</t>
  </si>
  <si>
    <t>Equivalent</t>
  </si>
  <si>
    <t>Amount*</t>
  </si>
  <si>
    <t>Transaction-related contingent items</t>
  </si>
  <si>
    <t>Short-term self-liquidating trade-related</t>
  </si>
  <si>
    <t xml:space="preserve">   contingencies</t>
  </si>
  <si>
    <t xml:space="preserve"> - maturity more than one year</t>
  </si>
  <si>
    <t xml:space="preserve"> - maturity less than one year</t>
  </si>
  <si>
    <t>Foreign exchange related contracts</t>
  </si>
  <si>
    <t>Total</t>
  </si>
  <si>
    <t>1 mth or</t>
  </si>
  <si>
    <t>&gt;1 - 3</t>
  </si>
  <si>
    <t>&gt;3 - 6</t>
  </si>
  <si>
    <t>&gt;6 - 12</t>
  </si>
  <si>
    <t>&gt;1 - 5</t>
  </si>
  <si>
    <t>&gt;5 yrs</t>
  </si>
  <si>
    <t>Margin</t>
  </si>
  <si>
    <t>less</t>
  </si>
  <si>
    <t>mths</t>
  </si>
  <si>
    <t>yrs</t>
  </si>
  <si>
    <t>requirement</t>
  </si>
  <si>
    <t>Foreign exchange</t>
  </si>
  <si>
    <t>related contracts</t>
  </si>
  <si>
    <t xml:space="preserve"> -  forward</t>
  </si>
  <si>
    <t xml:space="preserve"> -  swaps</t>
  </si>
  <si>
    <t>Interest rate related</t>
  </si>
  <si>
    <t>contracts</t>
  </si>
  <si>
    <t>Foreign exchange, interest rate and equity and commodity related contracts are subject to market risk and credit risk.</t>
  </si>
  <si>
    <t>Market risk</t>
  </si>
  <si>
    <t>Credit risk</t>
  </si>
  <si>
    <t>Related accounting policies.</t>
  </si>
  <si>
    <t>Others</t>
  </si>
  <si>
    <t>Agriculture</t>
  </si>
  <si>
    <t>Mining and quarrying</t>
  </si>
  <si>
    <t>Manufacturing</t>
  </si>
  <si>
    <t>Electricity, gas and water</t>
  </si>
  <si>
    <t>Construction</t>
  </si>
  <si>
    <t>Real Estate</t>
  </si>
  <si>
    <t>Purchase of landed property</t>
  </si>
  <si>
    <t>(of which :-</t>
  </si>
  <si>
    <t>Residential</t>
  </si>
  <si>
    <t>Non-residential)</t>
  </si>
  <si>
    <t>General commerce</t>
  </si>
  <si>
    <t>Transport, storage and communication</t>
  </si>
  <si>
    <t>Finance, insurance and business service</t>
  </si>
  <si>
    <t>Purchase of securities</t>
  </si>
  <si>
    <t>Purchase of transport vehicles</t>
  </si>
  <si>
    <t>Consumption credit</t>
  </si>
  <si>
    <t>DIVIDEND</t>
  </si>
  <si>
    <t xml:space="preserve">STATUS OF CORPORATE PROPOSALS </t>
  </si>
  <si>
    <t>PURCHASE AND DISPOSAL OF QUOTED SECURITIES</t>
  </si>
  <si>
    <t>VALUE OF CONTRACTS CLASSIFIED BY REMAINING PERIOD TO MATURITY / NEXT REPRICING DATE (WHICHEVER IS EARLIER)</t>
  </si>
  <si>
    <t xml:space="preserve"> </t>
  </si>
  <si>
    <t>31/03/2001</t>
  </si>
  <si>
    <t>CHANGES IN THE COMPOSITION OF THE GROUP</t>
  </si>
  <si>
    <t>Goodwill on consolidation/ Purchased goodwill</t>
  </si>
  <si>
    <t>Provision for tax</t>
  </si>
  <si>
    <t>Deferred Tax</t>
  </si>
  <si>
    <t xml:space="preserve">   Share premium</t>
  </si>
  <si>
    <t xml:space="preserve">   Statutory Reserve</t>
  </si>
  <si>
    <t xml:space="preserve">   Capital Reserve</t>
  </si>
  <si>
    <t>INDIVIDUAL QUARTER</t>
  </si>
  <si>
    <t>CUMULATIVE QUARTER</t>
  </si>
  <si>
    <t>Company and subsidiary companies:</t>
  </si>
  <si>
    <t xml:space="preserve"> - current</t>
  </si>
  <si>
    <t xml:space="preserve"> - deferred</t>
  </si>
  <si>
    <t xml:space="preserve"> - Under /(Over) provision in prior year</t>
  </si>
  <si>
    <t>Associated Company</t>
  </si>
  <si>
    <t>ACCOUNTING POLICIES</t>
  </si>
  <si>
    <t>Long Term Borrowing</t>
  </si>
  <si>
    <t>5% Irredeemable Convertible Unsecured</t>
  </si>
  <si>
    <t>Loans Stocks 1997/2002</t>
  </si>
  <si>
    <t>10 - Year Non Callable 5 -Year Subordinated Bonds</t>
  </si>
  <si>
    <t>Short Term Borrowing</t>
  </si>
  <si>
    <t>Unsecured:</t>
  </si>
  <si>
    <t>Real property assets</t>
  </si>
  <si>
    <t>Short term borrowing</t>
  </si>
  <si>
    <t xml:space="preserve">Current </t>
  </si>
  <si>
    <t xml:space="preserve">Year </t>
  </si>
  <si>
    <t>Quarter</t>
  </si>
  <si>
    <t>Preceding</t>
  </si>
  <si>
    <t>Year</t>
  </si>
  <si>
    <t>Corresponding</t>
  </si>
  <si>
    <t>To Date</t>
  </si>
  <si>
    <t>Period</t>
  </si>
  <si>
    <t>1.</t>
  </si>
  <si>
    <t>2.</t>
  </si>
  <si>
    <t>3.</t>
  </si>
  <si>
    <t>4.</t>
  </si>
  <si>
    <t>5.</t>
  </si>
  <si>
    <t>6.</t>
  </si>
  <si>
    <t>7.</t>
  </si>
  <si>
    <t>8.</t>
  </si>
  <si>
    <t>9.</t>
  </si>
  <si>
    <t>10.</t>
  </si>
  <si>
    <t>11.</t>
  </si>
  <si>
    <t>12.</t>
  </si>
  <si>
    <t>13.</t>
  </si>
  <si>
    <t>COMMITMENTS AND CONTINGENCIES - CONT'D</t>
  </si>
  <si>
    <t>VALUE OF CONTRACTS CLASSIFIED BY REMAINING PERIOD TO MATURITY / NEXT REPRICING DATE (WHICHEVER IS EARLIER) - CONT'D</t>
  </si>
  <si>
    <t xml:space="preserve">    MALAYSIAN PLANTATIONS BERHAD (6627-X)</t>
  </si>
  <si>
    <t xml:space="preserve">The Board  of  Directors  of  Malaysian Plantations Berhad ("MPlant") wishes  to  announce  the unaudited  results </t>
  </si>
  <si>
    <t>CONSOLIDATED INCOME STATEMENT</t>
  </si>
  <si>
    <t xml:space="preserve">CURRENT </t>
  </si>
  <si>
    <t>PRECEDING YEAR</t>
  </si>
  <si>
    <t>CURRENT</t>
  </si>
  <si>
    <t xml:space="preserve">PRECEDING YEAR </t>
  </si>
  <si>
    <t>YEAR</t>
  </si>
  <si>
    <t xml:space="preserve">CORRESPONDING </t>
  </si>
  <si>
    <t>QUARTER</t>
  </si>
  <si>
    <t>TO DATE</t>
  </si>
  <si>
    <t>PERIOD</t>
  </si>
  <si>
    <t>(a)</t>
  </si>
  <si>
    <t>(b)</t>
  </si>
  <si>
    <t>Investment income</t>
  </si>
  <si>
    <t xml:space="preserve">( c) </t>
  </si>
  <si>
    <t>( c)</t>
  </si>
  <si>
    <t>(d)</t>
  </si>
  <si>
    <t>Exceptional items</t>
  </si>
  <si>
    <t>(e)</t>
  </si>
  <si>
    <t>(f)</t>
  </si>
  <si>
    <t xml:space="preserve">(g) </t>
  </si>
  <si>
    <t>(h)</t>
  </si>
  <si>
    <t>( i)</t>
  </si>
  <si>
    <t>(i)</t>
  </si>
  <si>
    <t xml:space="preserve">   minority interests</t>
  </si>
  <si>
    <t>(ii)</t>
  </si>
  <si>
    <t>(j)</t>
  </si>
  <si>
    <t>(k)</t>
  </si>
  <si>
    <t>Extraordinary items</t>
  </si>
  <si>
    <t>(iii)</t>
  </si>
  <si>
    <t>Extraordinary items attributable to members</t>
  </si>
  <si>
    <t xml:space="preserve">  of the company</t>
  </si>
  <si>
    <t>(l)</t>
  </si>
  <si>
    <t xml:space="preserve"> after deducting any provision for preference</t>
  </si>
  <si>
    <t xml:space="preserve"> dividends, if any:-</t>
  </si>
  <si>
    <t>*</t>
  </si>
  <si>
    <t>anti-dilution</t>
  </si>
  <si>
    <t>Dividend per share (sen)</t>
  </si>
  <si>
    <t>MALAYSIAN PLANTATIONS BERHAD(6627-X)</t>
  </si>
  <si>
    <t>CONSOLIDATED BALANCE SHEET</t>
  </si>
  <si>
    <t>UNAUDITED</t>
  </si>
  <si>
    <t>AUDITED</t>
  </si>
  <si>
    <t>AS AT END OF</t>
  </si>
  <si>
    <t>AS AT PRECEDING</t>
  </si>
  <si>
    <t>FINANCIAL</t>
  </si>
  <si>
    <t>YEAR  ENDED</t>
  </si>
  <si>
    <t>Investment in other companies</t>
  </si>
  <si>
    <t>Property, plant and equipment</t>
  </si>
  <si>
    <t>Long term borrowing</t>
  </si>
  <si>
    <t>Share capital</t>
  </si>
  <si>
    <t>Reserves</t>
  </si>
  <si>
    <t>Minority's Interest</t>
  </si>
  <si>
    <t xml:space="preserve">PRE-ACQUISITION PROFITS </t>
  </si>
  <si>
    <t>PROFIT/ LOSS ON SALE OF INVESTMENTS / PROPERTIES</t>
  </si>
  <si>
    <t>SEASONALITY OR CYCLICALITY FACTORS</t>
  </si>
  <si>
    <t>The business operations of the Group are generally not affected by other seasonal or cyclical factors.</t>
  </si>
  <si>
    <t>Fixed deposits and negotiable instrument</t>
  </si>
  <si>
    <t xml:space="preserve">    Financial Institutions</t>
  </si>
  <si>
    <t xml:space="preserve">MATERIAL LITIGATION </t>
  </si>
  <si>
    <t>14.</t>
  </si>
  <si>
    <t>15.</t>
  </si>
  <si>
    <t>16.</t>
  </si>
  <si>
    <t>17.</t>
  </si>
  <si>
    <t>18.</t>
  </si>
  <si>
    <t>19.</t>
  </si>
  <si>
    <t>20.</t>
  </si>
  <si>
    <t>21.</t>
  </si>
  <si>
    <t>Not applicable</t>
  </si>
  <si>
    <t>By Order of the Board</t>
  </si>
  <si>
    <t>Company Secretary</t>
  </si>
  <si>
    <t>Kuala Lumpur</t>
  </si>
  <si>
    <t xml:space="preserve">  GROUP BORROWINGS, DEPOSITS AND PLACEMENT OF FINANCIAL INSTITUTIONS AND DEBT SECURITIES</t>
  </si>
  <si>
    <t xml:space="preserve">   Retained profit/ (loss)</t>
  </si>
  <si>
    <t xml:space="preserve">Other income </t>
  </si>
  <si>
    <t>Profit/(loss) before finance cost,depreciation</t>
  </si>
  <si>
    <t xml:space="preserve"> and amortisation, exceptional items, income</t>
  </si>
  <si>
    <t xml:space="preserve"> tax, minority interests and extraordinary  items</t>
  </si>
  <si>
    <t>Finance Cost</t>
  </si>
  <si>
    <t>Depreciation and amortisation</t>
  </si>
  <si>
    <t xml:space="preserve">Profit/(loss)  before income tax, minority </t>
  </si>
  <si>
    <t xml:space="preserve"> interests and extraordinary items</t>
  </si>
  <si>
    <t xml:space="preserve">Share of profits and losses of </t>
  </si>
  <si>
    <t xml:space="preserve"> associated companies</t>
  </si>
  <si>
    <t>Profit/(loss) before income tax, minority interest</t>
  </si>
  <si>
    <t xml:space="preserve">  and extraordinary items after share of profit</t>
  </si>
  <si>
    <t xml:space="preserve">  and losses of  associated companies</t>
  </si>
  <si>
    <t>Income tax</t>
  </si>
  <si>
    <t>Profit/(loss) after income tax before deducting</t>
  </si>
  <si>
    <t>Minority Interest</t>
  </si>
  <si>
    <t>Pre-acquisition profit/(loss), if applicable</t>
  </si>
  <si>
    <t>Net Profit/(loss) from ordinary activities</t>
  </si>
  <si>
    <t xml:space="preserve">  attributable to members of the company</t>
  </si>
  <si>
    <t>Minority interests</t>
  </si>
  <si>
    <t>(m)</t>
  </si>
  <si>
    <t xml:space="preserve">Net Profit/(loss) attributable to members of </t>
  </si>
  <si>
    <t xml:space="preserve">  the company</t>
  </si>
  <si>
    <t>Earnings per share based on 2(m) above</t>
  </si>
  <si>
    <t>Basic</t>
  </si>
  <si>
    <t>Fully diluted</t>
  </si>
  <si>
    <t>Dividend Description</t>
  </si>
  <si>
    <t>Net tangible assets per share (RM)</t>
  </si>
  <si>
    <t>Before</t>
  </si>
  <si>
    <t>Taxation</t>
  </si>
  <si>
    <t>Employed</t>
  </si>
  <si>
    <t>Banking &amp; Finance</t>
  </si>
  <si>
    <t>Investment Holdings</t>
  </si>
  <si>
    <t>Loan Stocks</t>
  </si>
  <si>
    <t>Deposits from Customers</t>
  </si>
  <si>
    <t>Amount due to Cagamas</t>
  </si>
  <si>
    <t>a) REVENUE, PROFIT AND ASSETS</t>
  </si>
  <si>
    <t>Irrevocable commitments to extend credit</t>
  </si>
  <si>
    <t>The quarterly financial statements of the Malaysian Plantations Berhad ("MPlant") Group are prepared using accounting policies and methods of computations consistent with those adopted in the recent annual financial statements and comply with the applicable approved accounting standards issued by the Malaysian Accounting Standard Board ("MASB"). Certain comparative figures have been reclassified to conform with current period's requirement.</t>
  </si>
  <si>
    <t>The following are the corporate proposals that have been announced by the Company and are pending implementation:-</t>
  </si>
  <si>
    <t>There was no material litigation pending other than in the ordinary course of business at the date of this report.</t>
  </si>
  <si>
    <t>SEGMENTAL REPORTING FOR FINANCIAL YEAR TO DATE</t>
  </si>
  <si>
    <t>Alliance Bank acts as an intermediary with counterparties who wish to swap their interest obligations. Alliance Bank also uses interest rate swaps, futures, forward and option contracts in its trading account activities and its overall interest rate risk management.</t>
  </si>
  <si>
    <t>VARIANCE OF ACTUAL PROFIT FROM FORECAST PROFIT AND SHORTFALL IN PROFIT GUARANTEE</t>
  </si>
  <si>
    <t>Net tangible asset per share (RM)</t>
  </si>
  <si>
    <t>Total Disposal, at cost</t>
  </si>
  <si>
    <t>Total Disposal at net book value</t>
  </si>
  <si>
    <t>Total profit/ (loss) on disposal</t>
  </si>
  <si>
    <t xml:space="preserve">- based on 709,294,203 ordinary shares(sen)    </t>
  </si>
  <si>
    <t>22.</t>
  </si>
  <si>
    <t>EVENTS AFTER BALANCE SHEET DATE</t>
  </si>
  <si>
    <t>There was no significant event subsequent to the Balance sheet date.</t>
  </si>
  <si>
    <t>On 24 May 2001, Alliance Bank completed a rights issue of 145,267,043 new ordinary shares of RM1.00 each. The entire issue was subscribed by Syabas Sutra Sdn Bhd ("Syabas Sutra"), a wholly owned subsidiary of MPlant, thereby increasing MPlant's interest in Alliance Bank from 70% to 78%.</t>
  </si>
  <si>
    <t>Total Purchases</t>
  </si>
  <si>
    <t>CUMULATIVE  PERIOD</t>
  </si>
  <si>
    <t>INDIVIDUAL  PERIOD</t>
  </si>
  <si>
    <t xml:space="preserve">     to the  Joint  Venture  Agreement  dated  30  April 1997. The  Company has taken steps to procure the</t>
  </si>
  <si>
    <t xml:space="preserve">     revocation of that parent company guarantee in respect of future transactions of KL Land.</t>
  </si>
  <si>
    <t>4TH  QUARTER</t>
  </si>
  <si>
    <t>31/03/2002</t>
  </si>
  <si>
    <t>There were no extraordinary items incurred for the quarter ended 31 March 2002.</t>
  </si>
  <si>
    <t>There were no pre-acquisition profits or losses for the current financial quarter ended 31 March 2002.</t>
  </si>
  <si>
    <t>There were no sale of investments or properties for the current financial quarter ended 31 March 2002 other than in the ordinary course of business.</t>
  </si>
  <si>
    <t>Total group borrowings as at 31 March 2002 are as follows:</t>
  </si>
  <si>
    <t>QUARTERLY REPORT ON CONSOLIDATED RESULTS FOR THE FOURTH FINANCIAL</t>
  </si>
  <si>
    <r>
      <t xml:space="preserve">                      </t>
    </r>
    <r>
      <rPr>
        <b/>
        <sz val="12"/>
        <rFont val="Times New Roman"/>
        <family val="1"/>
      </rPr>
      <t xml:space="preserve">  QUARTER ENDED 31 MARCH 2002 </t>
    </r>
    <r>
      <rPr>
        <sz val="12"/>
        <rFont val="Times New Roman"/>
        <family val="1"/>
      </rPr>
      <t>(The figures have not been audited)</t>
    </r>
  </si>
  <si>
    <t>for the fourth financial quarter ended 31 March 2002 as follows:-</t>
  </si>
  <si>
    <t>- based on 496,062,078 ordinary shares(sen)</t>
  </si>
  <si>
    <t>Provision for diminution in value of other investment</t>
  </si>
  <si>
    <t>Write back/ (provision) for doubtful debts</t>
  </si>
  <si>
    <t>Gain/ (Loss) on disposal of investments</t>
  </si>
  <si>
    <t>On 12 April 2002, CIMB announced on behalf of MPlant that the SC has approved the Proposed Two (2)-Call Rights Issue vide its letter dated 5 April 2002</t>
  </si>
  <si>
    <t>STATUS OF CORPORATE PROPOSALS  (cont'd)</t>
  </si>
  <si>
    <t>Direct credit substitutes **</t>
  </si>
  <si>
    <t>** Direct credit substitutes comprise of:</t>
  </si>
  <si>
    <t xml:space="preserve">    i) Standby Letter of Credit (local and foreign)</t>
  </si>
  <si>
    <t xml:space="preserve">   ii) Financial Guarantee (local and foreign)</t>
  </si>
  <si>
    <t xml:space="preserve">Credit risk arises from the possibility that a counter-party may be unable to meet the terms of a contract in which the Banking subsidiaries have a gain position.  This amount will increase or decrease over the life of the contracts, mainly as a function of maturity dates and market rates or prices. As at end of the financial quarter, the amounts of credit risk, measured in terms of the cost to replace the profitable contracts, was RM955,000 (FYE 31-03-2001 : RM775,000).  </t>
  </si>
  <si>
    <t>Statutory deposits with Akauntan Negara Malaysia</t>
  </si>
  <si>
    <t>Trustee</t>
  </si>
  <si>
    <t>Provision for diminution in value</t>
  </si>
  <si>
    <t>On 27 October 2001, MPlant through its wholly owned subsidiary, Syabas Sutra had subscribed for 112.5 million preference shares of RM0.01 each at RM1.00 per share in Alliance Bank. The consideration was settled  by way of capitalization of an amount due from Alliance Bank to Syabas Sutra.</t>
  </si>
  <si>
    <t xml:space="preserve">Malaysian  Plantations  (Guernsey)  Limited, a  wholly-owned  subsidiary  of  Cosmoplex  Sdn  Bhd  which  in  turn  is  a wholly-owned subsidiary of MPlant has been dissolved on 8 September 2001 under a Member's Voluntary Liquidation. </t>
  </si>
  <si>
    <t>ISSUANCE AND REPAYMENT OF DEBT AND EQUITY SECURITIES</t>
  </si>
  <si>
    <t>Interest income and  interest expense associated with interest rate swaps that qualify as hedges are recognized over the life of the swap agreement as a component of interest income or interest expense.  Gains and losses on interest rate futures, forward and option contracts that qualify as hedged assets or liabilities are generally deferred and amortized over the life of the hedged assets or liabilities as adjustments to interest income or interest expenses.</t>
  </si>
  <si>
    <t>Gains and losses on interest rate swaps, futures, forward and option contracts that do not qualify as hedges are recognized in the current year using the marked-to-market method,  and are included in net result from dealing securities.</t>
  </si>
  <si>
    <t>b) LOANS, ADVANCES AND FINANCING ANALYZED BY THEIR ECONOMIC PURPOSES</t>
  </si>
  <si>
    <t>PROSPECTS FOR NEXT YEAR</t>
  </si>
  <si>
    <t>On 16 May 2002, CIMB announced on behalf of MPlant that the SC has approved a revision to the Proposed Rights Issue as follows:</t>
  </si>
  <si>
    <t>The Proposed Rights Issue is conditional upon approvals being obtained from:-</t>
  </si>
  <si>
    <t>There were no issuance nor repayment of debt and equity securities, share-buy-back, share cancellations, shares held as treasury shares and resale of treasury shares for the current financial year ended  31 March 2002 other than the issuance of 704,102 new ordinary shares of RM1 each arising from the conversion of RM2,288,332 nominal value of Irredeemable Convertible Unsecured Loan stocks 1997/2002.</t>
  </si>
  <si>
    <t>LEE WEI YEN (MAICSA 7001798)</t>
  </si>
  <si>
    <t>The Group's profit before taxation for the fourth financial quarter ended 31 March 2002 was RM4.9 million as compared to RM64.1 million for the third quarter ended 31 December 2001. The lower profit  was due to the higher provision for doubtful loans of banking &amp; finance arm for the current quarter.</t>
  </si>
  <si>
    <t>The movement in the investment of quoted securities by the Group during the financial year ended 31 March 2002 (other than investments held by Alliance Bank Malaysia Berhad ("Alliance Bank") and its subsidiaries, where disclosure is exempted by the Exchange) are as follows:-</t>
  </si>
  <si>
    <t>Development Properties</t>
  </si>
  <si>
    <t>No dividends has been recommended by the Board.</t>
  </si>
  <si>
    <t xml:space="preserve">Put and call option to acquire the entire equity interest in Multi-Purpose Management Sdn Bhd from Multi -Purpose Holdings Berhad ("MPHB"), which holds the remaining  22% equity interest in Alliance Bank. The option will expire on 14 July 2002.    </t>
  </si>
  <si>
    <t>The Company had on 23 February 2001 announced the proposed fund raising exercise which are as follows:</t>
  </si>
  <si>
    <t>The high tax charge of the Group in the current year is due to the ineligibility for tax deduction of certain expenses and the non-availability of Group tax relief in respect of losses incurred by the Company and certain subsidiary companies.</t>
  </si>
  <si>
    <t>Proposed rights issue of up to 156,106,547 new ordinary shares of RM1.00 each in MPlant ("MPlant shares")  to  the  shareholders  of MPlant on  the basis of one (1) new MPlant Share for every five (5) existing MPlant    Shares at an issue price to be determined at a later date;</t>
  </si>
  <si>
    <t>Proposed issue by MPlant of RM320,000,000 nominal value 5 -year 5% redeemable secured bonds;</t>
  </si>
  <si>
    <t>Proposed renounceable rights issue of up to 312,213,094 warrants to the shareholders of MPlant on the basis of two (2)  warrants for every five (5) existing MPlant Shares held ("Proposed Rights Issue of Warrants")</t>
  </si>
  <si>
    <t xml:space="preserve">Subsequently, on 20 December 2001, the Company had decided to revise the abovementioned fund raising exercise as stated in (i), (ii), and (iii) to as follows                                </t>
  </si>
  <si>
    <t>Proposed issue by MPlant of RM180,000,000 nominal value 5-year 3% redeemable bonds ("Proposed Bond Issue").</t>
  </si>
  <si>
    <t>The Proposed Two (2)-Call Rights Issue and the Proposed Bond Issue are not inter-conditional.</t>
  </si>
  <si>
    <t>Proposed renounceable two (2)-call rights issue of up to 585,399,552 new ordinary shares of RM1.00 each  ("Rights Shares") together with up to 585,399,552 free warrants to the shareholders of MPlant on the basis of  three (3) Rights Shares plus three (3) free warrants for every four (4) existing MPlant shares ("Proposed Two (2)-Call Rights Issue");</t>
  </si>
  <si>
    <t>The Company decided not to proceed with the Proposed Rights Issue of Warrants which was announced on  23 February 2001.</t>
  </si>
  <si>
    <t>On 17 April 2002, CIMB further announced on behalf of MPlant that the Company has fixed the subscription price of the Rights Shares and exercise price of the warrants at RM1.08 and RM1.21 respectively based on the five (5)-day weighted average share price of MPlant Shares up to 16 April 2002 of RM1.47.</t>
  </si>
  <si>
    <t>It was also announced that due to the increase in the prices of MPlant Shares, the Board has revised the basis for the proposed rights issue from three (3) for four (4) to one (1) for two (2).  Therefore, the proposed rights issue would involves the issue of up to 390,263,935 Rights Shares together with up to 390,263,935 free warrants to the shareholders of MPlant on the basis of one (1) Rights Share plus one (1) free warrant for every two (2) existing MPlant Shares held ("Proposed Rights Issue")</t>
  </si>
  <si>
    <t>The implementation of the rights issue on a non-two(2)-call basis.</t>
  </si>
  <si>
    <t>The Securities Commission ("SC"); (which was obtained on 13 May 2002).</t>
  </si>
  <si>
    <t>The Kuala Lumpur Stock Exchange ("KLSE");</t>
  </si>
  <si>
    <t>(iv)</t>
  </si>
  <si>
    <t>The shareholders of MPlant at an EGM to be convened; and</t>
  </si>
  <si>
    <t>Any other relevant authorities.</t>
  </si>
  <si>
    <t>Alliance Trustee Berhad ("ATB") , a 40% associated company of Alliance Bank as well as a 20% associated company of MPlant, has became a subsidiary of MPlant by virtue of its effective interest of 51.2% equity shares in ATB after the increased of MPlant's interest in Alliance Bank from 70% to 78%.</t>
  </si>
  <si>
    <t>a renounceable rights issue of 387,529,789 Rights Shares together with 387,529,789 warrants on the basis of one (1) Rights Share plus one (1) free Warrant for every two (2) existing MPlant Shares held instead of three (3) Rights Shares plus three (3) free warrants for the every four (4) existing MPlant shares held; and</t>
  </si>
  <si>
    <t>Market risk is the potential change in value caused by movement in market rates or prices. The contractual amounts</t>
  </si>
  <si>
    <t>stated above provide only a measure of involvement in tehse types of transactions and do not represent the amount</t>
  </si>
  <si>
    <t>subject to market risk. Exposure to market risk may be reduced through offsetting on and off-balance sheet positions.</t>
  </si>
  <si>
    <t xml:space="preserve">As at end of the financial quarter, the amount of contracts which were not hedged and, hence, exposed to market risk </t>
  </si>
  <si>
    <t>was RM15,465,000 (FYE31-3-2001 :  RM20,372,000).</t>
  </si>
  <si>
    <t>We expect the Group performance to improve with the prospect of better growth rate projected for the Malaysian economy.</t>
  </si>
  <si>
    <t>For the year ended 31 March 2002, the Group achieved a profit before taxation of RM143.3 million compared to the</t>
  </si>
  <si>
    <t>profit before tax of RM15.6 million recorded for the year ended 31 March 2001. The significant improvement to the</t>
  </si>
  <si>
    <t>result was mainly due to an enlarged business base arising from the bank merger exercise which was completed in</t>
  </si>
  <si>
    <t>January 2001 and improved loan recoveries by the banking subsidiaries. The Group's financial performance for the</t>
  </si>
  <si>
    <t>period under review is not comparable with the results of the preceding year as there was a significant change in the</t>
  </si>
  <si>
    <t>business activities of the Group arising from the acquisition of the banking subsidiaries.</t>
  </si>
</sst>
</file>

<file path=xl/styles.xml><?xml version="1.0" encoding="utf-8"?>
<styleSheet xmlns="http://schemas.openxmlformats.org/spreadsheetml/2006/main">
  <numFmts count="7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numFmt numFmtId="174" formatCode="&quot;$&quot;#,##0,\);[Red]\(&quot;$&quot;#,##0,\)"/>
    <numFmt numFmtId="175" formatCode="&quot;$&quot;#,##0,;[Red]\(&quot;$&quot;#,##0,\)"/>
    <numFmt numFmtId="176" formatCode="#,##0,;[Red]\(#,##0,\)"/>
    <numFmt numFmtId="177" formatCode="0.000%"/>
    <numFmt numFmtId="178" formatCode="#,##0.0"/>
    <numFmt numFmtId="179" formatCode="#,##0.0;[Red]\-#,##0.0"/>
    <numFmt numFmtId="180" formatCode="0.00000000000000%"/>
    <numFmt numFmtId="181" formatCode="#,##0;[Red]\(#,##0\)"/>
    <numFmt numFmtId="182" formatCode="#,##0,;[Red]\(#,##0\)"/>
    <numFmt numFmtId="183" formatCode="0.00000"/>
    <numFmt numFmtId="184" formatCode="0.0000"/>
    <numFmt numFmtId="185" formatCode="0.000"/>
    <numFmt numFmtId="186" formatCode="0.0"/>
    <numFmt numFmtId="187" formatCode="0.000000"/>
    <numFmt numFmtId="188" formatCode="#,##0,;[Red]\9#,##0,\)"/>
    <numFmt numFmtId="189" formatCode="0.00_);[Red]\(0.00\)"/>
    <numFmt numFmtId="190" formatCode="0_);[Red]\(0\)"/>
    <numFmt numFmtId="191" formatCode="0.000_);[Red]\(0.000\)"/>
    <numFmt numFmtId="192" formatCode="0.0_);[Red]\(0.0\)"/>
    <numFmt numFmtId="193" formatCode="#,##0.0,,"/>
    <numFmt numFmtId="194" formatCode="#,##0.0,,;[Red]\(#,##0.0,,\)"/>
    <numFmt numFmtId="195" formatCode="0%;[Red]\(0%\)"/>
    <numFmt numFmtId="196" formatCode="0%;[Red]\-0%"/>
    <numFmt numFmtId="197" formatCode="0.0%;[Red]\(0.0%\)"/>
    <numFmt numFmtId="198" formatCode="0.0000000"/>
    <numFmt numFmtId="199" formatCode="_(* #,##0.0_);_(* \(#,##0.0\);_(* &quot;-&quot;??_);_(@_)"/>
    <numFmt numFmtId="200" formatCode="_(* #,##0_);_(* \(#,##0\);_(* &quot;-&quot;??_);_(@_)"/>
    <numFmt numFmtId="201" formatCode="0.0%;[Red]\-0.0%"/>
    <numFmt numFmtId="202" formatCode="0.00%;[Red]\-0.00%"/>
    <numFmt numFmtId="203" formatCode="#,##0.0;[Red]\(#,##0.0\)"/>
    <numFmt numFmtId="204" formatCode="0.0000_);[Red]\(0.0000\)"/>
    <numFmt numFmtId="205" formatCode="0.0000000000000000%"/>
    <numFmt numFmtId="206" formatCode="0.00000000000000000%"/>
    <numFmt numFmtId="207" formatCode="0.000000000000000000%"/>
    <numFmt numFmtId="208" formatCode="#,##0,_ ;[Red]\(#,##0,\)\ "/>
    <numFmt numFmtId="209" formatCode="#,##0_ ;[Red]\(#,##0,\)\ "/>
    <numFmt numFmtId="210" formatCode="#,##0,_ ;[Red]\-#,##0,\ "/>
    <numFmt numFmtId="211" formatCode="#,##0_ ;[Red]\-#,##0\ "/>
    <numFmt numFmtId="212" formatCode="#,##0_ ;[Red]\(#,##0\)\ "/>
    <numFmt numFmtId="213" formatCode="#,##0,_ ;[Red]\(#,##0\)\ "/>
    <numFmt numFmtId="214" formatCode="#,##0.0,"/>
    <numFmt numFmtId="215" formatCode="#,##0.00,"/>
    <numFmt numFmtId="216" formatCode="#,##0,_ ;[Red]\(#,##0,\)"/>
    <numFmt numFmtId="217" formatCode="#,##0.00_ ;[Red]\-#,##0.00\ "/>
    <numFmt numFmtId="218" formatCode="#,##0.00_ ;[Red]\(#,##0.00\)\ "/>
    <numFmt numFmtId="219" formatCode="#,##0.0_ ;[Red]\(#,##0.0\)\ "/>
    <numFmt numFmtId="220" formatCode="#,##0.000_ ;[Red]\(#,##0.000\)\ "/>
    <numFmt numFmtId="221" formatCode="#,##0.0000_ ;[Red]\(#,##0.0000\)\ "/>
    <numFmt numFmtId="222" formatCode="#,##0.00000_ ;[Red]\(#,##0.00000\)\ "/>
    <numFmt numFmtId="223" formatCode="\+0.0"/>
    <numFmt numFmtId="224" formatCode="#,##0.00,,;[Red]\(#,##0.00,,\)"/>
    <numFmt numFmtId="225" formatCode="#,##0.000,,;[Red]\(#,##0.000,,\)"/>
    <numFmt numFmtId="226" formatCode="#,##0.0000,,;[Red]\(#,##0.0000,,\)"/>
    <numFmt numFmtId="227" formatCode="#,##0.000,"/>
    <numFmt numFmtId="228" formatCode="_(* #,##0.0000_);_(* \(#,##0.0000\);_(* &quot;-&quot;??_);_(@_)"/>
    <numFmt numFmtId="229" formatCode="_(* #,##0.000_);_(* \(#,##0.000\);_(* &quot;-&quot;??_);_(@_)"/>
    <numFmt numFmtId="230" formatCode="#,##0.0000_);\(#,##0.0000\)"/>
    <numFmt numFmtId="231" formatCode="#,##0.000_);\(#,##0.000\)"/>
    <numFmt numFmtId="232" formatCode="dd\ mmmm\ yyyy"/>
  </numFmts>
  <fonts count="22">
    <font>
      <sz val="10"/>
      <name val="Arial"/>
      <family val="0"/>
    </font>
    <font>
      <b/>
      <sz val="10"/>
      <name val="Arial"/>
      <family val="0"/>
    </font>
    <font>
      <i/>
      <sz val="10"/>
      <name val="Arial"/>
      <family val="0"/>
    </font>
    <font>
      <b/>
      <i/>
      <sz val="10"/>
      <name val="Arial"/>
      <family val="0"/>
    </font>
    <font>
      <sz val="11"/>
      <name val="Tms Rmn"/>
      <family val="0"/>
    </font>
    <font>
      <b/>
      <sz val="14"/>
      <name val="Arial"/>
      <family val="2"/>
    </font>
    <font>
      <sz val="9"/>
      <name val="Arial"/>
      <family val="2"/>
    </font>
    <font>
      <u val="single"/>
      <sz val="10"/>
      <name val="Arial"/>
      <family val="2"/>
    </font>
    <font>
      <sz val="10"/>
      <name val="Times New Roman"/>
      <family val="1"/>
    </font>
    <font>
      <b/>
      <sz val="20"/>
      <name val="Times New Roman"/>
      <family val="1"/>
    </font>
    <font>
      <b/>
      <sz val="11"/>
      <name val="Times New Roman"/>
      <family val="1"/>
    </font>
    <font>
      <sz val="11"/>
      <name val="Times New Roman"/>
      <family val="1"/>
    </font>
    <font>
      <sz val="12"/>
      <name val="Times New Roman"/>
      <family val="1"/>
    </font>
    <font>
      <b/>
      <sz val="10"/>
      <name val="Times New Roman"/>
      <family val="0"/>
    </font>
    <font>
      <b/>
      <u val="single"/>
      <sz val="11"/>
      <name val="Times New Roman"/>
      <family val="1"/>
    </font>
    <font>
      <b/>
      <i/>
      <u val="single"/>
      <sz val="11"/>
      <name val="Times New Roman"/>
      <family val="1"/>
    </font>
    <font>
      <b/>
      <sz val="12"/>
      <name val="Times New Roman"/>
      <family val="1"/>
    </font>
    <font>
      <i/>
      <sz val="10"/>
      <name val="Times New Roman"/>
      <family val="0"/>
    </font>
    <font>
      <sz val="10"/>
      <color indexed="8"/>
      <name val="Times New Roman"/>
      <family val="1"/>
    </font>
    <font>
      <sz val="10"/>
      <color indexed="10"/>
      <name val="Arial"/>
      <family val="2"/>
    </font>
    <font>
      <b/>
      <sz val="10"/>
      <color indexed="8"/>
      <name val="Arial"/>
      <family val="2"/>
    </font>
    <font>
      <sz val="10"/>
      <color indexed="8"/>
      <name val="Arial"/>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173" fontId="0" fillId="0" borderId="0" xfId="0" applyNumberFormat="1" applyFont="1" applyAlignment="1">
      <alignment horizontal="center"/>
    </xf>
    <xf numFmtId="173" fontId="0" fillId="0" borderId="0" xfId="0" applyNumberFormat="1" applyFont="1" applyAlignment="1">
      <alignment/>
    </xf>
    <xf numFmtId="0" fontId="0" fillId="0" borderId="0" xfId="0" applyFont="1" applyAlignment="1">
      <alignment/>
    </xf>
    <xf numFmtId="0" fontId="1" fillId="0" borderId="0" xfId="0" applyFont="1" applyAlignment="1" quotePrefix="1">
      <alignment/>
    </xf>
    <xf numFmtId="173" fontId="1" fillId="0" borderId="0" xfId="0" applyNumberFormat="1" applyFont="1" applyAlignment="1">
      <alignment/>
    </xf>
    <xf numFmtId="173" fontId="0" fillId="0" borderId="0" xfId="0" applyNumberFormat="1" applyFont="1" applyAlignment="1">
      <alignment/>
    </xf>
    <xf numFmtId="0" fontId="0" fillId="0" borderId="0" xfId="0" applyAlignment="1">
      <alignment horizontal="justify" wrapText="1"/>
    </xf>
    <xf numFmtId="173" fontId="1" fillId="0" borderId="0" xfId="0" applyNumberFormat="1" applyFont="1" applyAlignment="1">
      <alignment/>
    </xf>
    <xf numFmtId="0" fontId="1" fillId="0" borderId="0" xfId="0" applyFont="1" applyAlignment="1" quotePrefix="1">
      <alignment vertical="top"/>
    </xf>
    <xf numFmtId="0" fontId="0" fillId="0" borderId="0" xfId="0" applyFont="1" applyAlignment="1">
      <alignment horizontal="justify"/>
    </xf>
    <xf numFmtId="0" fontId="0" fillId="0" borderId="0" xfId="0" applyBorder="1" applyAlignment="1">
      <alignment/>
    </xf>
    <xf numFmtId="0" fontId="1" fillId="0" borderId="0" xfId="0" applyFont="1" applyBorder="1" applyAlignment="1">
      <alignment/>
    </xf>
    <xf numFmtId="173" fontId="1" fillId="0" borderId="0" xfId="0" applyNumberFormat="1" applyFont="1" applyBorder="1" applyAlignment="1">
      <alignment/>
    </xf>
    <xf numFmtId="0" fontId="0" fillId="0" borderId="1" xfId="0" applyBorder="1" applyAlignment="1">
      <alignment/>
    </xf>
    <xf numFmtId="173" fontId="0" fillId="0" borderId="0" xfId="0" applyNumberFormat="1" applyFont="1" applyBorder="1" applyAlignment="1">
      <alignment/>
    </xf>
    <xf numFmtId="173" fontId="0" fillId="0" borderId="0" xfId="0" applyNumberFormat="1" applyFont="1" applyBorder="1" applyAlignment="1">
      <alignment horizontal="center"/>
    </xf>
    <xf numFmtId="173" fontId="0" fillId="0" borderId="0" xfId="0" applyNumberFormat="1" applyFont="1" applyBorder="1" applyAlignment="1">
      <alignment/>
    </xf>
    <xf numFmtId="173" fontId="0" fillId="0" borderId="1" xfId="0" applyNumberFormat="1"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0" xfId="0" applyFont="1" applyAlignment="1">
      <alignment/>
    </xf>
    <xf numFmtId="0" fontId="6" fillId="0" borderId="4" xfId="0" applyFont="1" applyBorder="1" applyAlignment="1">
      <alignment/>
    </xf>
    <xf numFmtId="211" fontId="6" fillId="0" borderId="4" xfId="0" applyNumberFormat="1" applyFont="1" applyBorder="1" applyAlignment="1">
      <alignment/>
    </xf>
    <xf numFmtId="0" fontId="6" fillId="0" borderId="5" xfId="0" applyFont="1" applyBorder="1" applyAlignment="1">
      <alignment/>
    </xf>
    <xf numFmtId="0" fontId="7" fillId="0" borderId="0" xfId="0" applyFont="1" applyAlignment="1">
      <alignment/>
    </xf>
    <xf numFmtId="173" fontId="0" fillId="0" borderId="0" xfId="0" applyNumberFormat="1" applyFont="1" applyFill="1" applyBorder="1" applyAlignment="1">
      <alignment/>
    </xf>
    <xf numFmtId="173" fontId="1" fillId="0" borderId="0" xfId="0" applyNumberFormat="1" applyFont="1" applyFill="1" applyBorder="1" applyAlignment="1">
      <alignment/>
    </xf>
    <xf numFmtId="15" fontId="0" fillId="0" borderId="0" xfId="0" applyNumberFormat="1" applyFont="1" applyBorder="1" applyAlignment="1">
      <alignment horizontal="center"/>
    </xf>
    <xf numFmtId="0" fontId="1" fillId="0" borderId="0" xfId="0" applyFont="1" applyAlignment="1">
      <alignment vertical="top"/>
    </xf>
    <xf numFmtId="0" fontId="1" fillId="0" borderId="0" xfId="0" applyFont="1" applyBorder="1" applyAlignment="1">
      <alignment horizontal="justify"/>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1" xfId="0" applyFont="1" applyBorder="1" applyAlignment="1">
      <alignment/>
    </xf>
    <xf numFmtId="0" fontId="0" fillId="0" borderId="0" xfId="0" applyFont="1" applyBorder="1" applyAlignment="1">
      <alignment/>
    </xf>
    <xf numFmtId="0" fontId="0" fillId="0" borderId="0" xfId="0" applyAlignment="1">
      <alignment horizontal="justify"/>
    </xf>
    <xf numFmtId="0" fontId="0" fillId="0" borderId="0" xfId="0" applyFont="1" applyAlignment="1">
      <alignment horizontal="left" wrapText="1"/>
    </xf>
    <xf numFmtId="0" fontId="5" fillId="0" borderId="0" xfId="0" applyFont="1" applyAlignment="1">
      <alignment/>
    </xf>
    <xf numFmtId="0" fontId="6" fillId="0" borderId="4" xfId="0" applyFont="1" applyBorder="1" applyAlignment="1">
      <alignment horizontal="center"/>
    </xf>
    <xf numFmtId="0" fontId="6" fillId="0" borderId="4" xfId="0" applyFont="1" applyBorder="1" applyAlignment="1">
      <alignment horizontal="right"/>
    </xf>
    <xf numFmtId="0" fontId="1" fillId="0" borderId="1" xfId="0" applyFont="1" applyBorder="1" applyAlignment="1">
      <alignment horizontal="right"/>
    </xf>
    <xf numFmtId="0" fontId="1" fillId="0" borderId="0" xfId="0" applyFont="1" applyBorder="1" applyAlignment="1">
      <alignment horizontal="right"/>
    </xf>
    <xf numFmtId="15" fontId="1" fillId="0" borderId="0" xfId="0" applyNumberFormat="1" applyFont="1" applyBorder="1" applyAlignment="1">
      <alignment horizontal="left"/>
    </xf>
    <xf numFmtId="200" fontId="0" fillId="0" borderId="0" xfId="15" applyNumberFormat="1" applyFont="1" applyAlignment="1">
      <alignment/>
    </xf>
    <xf numFmtId="200" fontId="0" fillId="0" borderId="9" xfId="15" applyNumberFormat="1" applyFont="1" applyBorder="1" applyAlignment="1">
      <alignment/>
    </xf>
    <xf numFmtId="200" fontId="0" fillId="0" borderId="0" xfId="15" applyNumberFormat="1" applyFont="1" applyBorder="1" applyAlignment="1">
      <alignment/>
    </xf>
    <xf numFmtId="200" fontId="1" fillId="0" borderId="0" xfId="15" applyNumberFormat="1" applyFont="1" applyAlignment="1">
      <alignment/>
    </xf>
    <xf numFmtId="200" fontId="0" fillId="0" borderId="0" xfId="15" applyNumberFormat="1" applyFont="1" applyFill="1" applyBorder="1" applyAlignment="1">
      <alignment/>
    </xf>
    <xf numFmtId="200" fontId="1" fillId="0" borderId="0" xfId="15" applyNumberFormat="1" applyFont="1" applyFill="1" applyBorder="1" applyAlignment="1">
      <alignment/>
    </xf>
    <xf numFmtId="200" fontId="2" fillId="0" borderId="7" xfId="15" applyNumberFormat="1" applyFont="1" applyFill="1" applyBorder="1" applyAlignment="1">
      <alignment/>
    </xf>
    <xf numFmtId="200" fontId="3" fillId="0" borderId="7" xfId="15" applyNumberFormat="1" applyFont="1" applyFill="1" applyBorder="1" applyAlignment="1">
      <alignment/>
    </xf>
    <xf numFmtId="200" fontId="2" fillId="0" borderId="10" xfId="15" applyNumberFormat="1" applyFont="1" applyFill="1" applyBorder="1" applyAlignment="1">
      <alignment/>
    </xf>
    <xf numFmtId="200" fontId="2" fillId="0" borderId="1" xfId="15" applyNumberFormat="1" applyFont="1" applyFill="1" applyBorder="1" applyAlignment="1">
      <alignment/>
    </xf>
    <xf numFmtId="200" fontId="3" fillId="0" borderId="1" xfId="15" applyNumberFormat="1" applyFont="1" applyFill="1" applyBorder="1" applyAlignment="1">
      <alignment/>
    </xf>
    <xf numFmtId="200" fontId="2" fillId="0" borderId="11" xfId="15" applyNumberFormat="1" applyFont="1" applyFill="1" applyBorder="1" applyAlignment="1">
      <alignment/>
    </xf>
    <xf numFmtId="200" fontId="1" fillId="0" borderId="1" xfId="15" applyNumberFormat="1" applyFont="1" applyBorder="1" applyAlignment="1">
      <alignment/>
    </xf>
    <xf numFmtId="200" fontId="0" fillId="0" borderId="0" xfId="15" applyNumberFormat="1" applyFont="1" applyAlignment="1">
      <alignment/>
    </xf>
    <xf numFmtId="200" fontId="0" fillId="0" borderId="1" xfId="15" applyNumberFormat="1" applyFont="1" applyBorder="1" applyAlignment="1">
      <alignment/>
    </xf>
    <xf numFmtId="200" fontId="0" fillId="0" borderId="0" xfId="15" applyNumberFormat="1" applyFont="1" applyFill="1" applyBorder="1" applyAlignment="1">
      <alignment/>
    </xf>
    <xf numFmtId="200" fontId="0" fillId="0" borderId="9" xfId="15" applyNumberFormat="1" applyFont="1" applyFill="1" applyBorder="1" applyAlignment="1">
      <alignment/>
    </xf>
    <xf numFmtId="200" fontId="0" fillId="0" borderId="1" xfId="15" applyNumberFormat="1" applyFont="1" applyBorder="1" applyAlignment="1">
      <alignment/>
    </xf>
    <xf numFmtId="0" fontId="1" fillId="0" borderId="0" xfId="0" applyFont="1" applyAlignment="1">
      <alignment horizontal="justify" wrapText="1"/>
    </xf>
    <xf numFmtId="0" fontId="0" fillId="0" borderId="0" xfId="0" applyFont="1" applyAlignment="1">
      <alignment horizontal="right"/>
    </xf>
    <xf numFmtId="0" fontId="0" fillId="0" borderId="1" xfId="0" applyFont="1" applyBorder="1" applyAlignment="1">
      <alignment horizontal="right"/>
    </xf>
    <xf numFmtId="0" fontId="1" fillId="0" borderId="0" xfId="0" applyFont="1" applyAlignment="1">
      <alignment horizontal="right"/>
    </xf>
    <xf numFmtId="15" fontId="0" fillId="0" borderId="1" xfId="0" applyNumberFormat="1" applyFont="1" applyBorder="1" applyAlignment="1">
      <alignment horizontal="right"/>
    </xf>
    <xf numFmtId="173" fontId="1" fillId="0" borderId="0" xfId="0" applyNumberFormat="1" applyFont="1" applyAlignment="1">
      <alignment horizontal="right"/>
    </xf>
    <xf numFmtId="0" fontId="6" fillId="0" borderId="12" xfId="0" applyFont="1" applyBorder="1" applyAlignment="1">
      <alignment horizontal="right"/>
    </xf>
    <xf numFmtId="0" fontId="6" fillId="0" borderId="0" xfId="0" applyFont="1" applyBorder="1" applyAlignment="1">
      <alignment horizontal="right"/>
    </xf>
    <xf numFmtId="0" fontId="6" fillId="0" borderId="2" xfId="0" applyFont="1" applyBorder="1" applyAlignment="1">
      <alignment horizontal="right"/>
    </xf>
    <xf numFmtId="200" fontId="6" fillId="0" borderId="4" xfId="15" applyNumberFormat="1" applyFont="1" applyBorder="1" applyAlignment="1">
      <alignment/>
    </xf>
    <xf numFmtId="200" fontId="6" fillId="0" borderId="13" xfId="15" applyNumberFormat="1" applyFont="1" applyBorder="1" applyAlignment="1">
      <alignment/>
    </xf>
    <xf numFmtId="200" fontId="6" fillId="0" borderId="12" xfId="15" applyNumberFormat="1" applyFont="1" applyBorder="1" applyAlignment="1">
      <alignment/>
    </xf>
    <xf numFmtId="200" fontId="6" fillId="0" borderId="13" xfId="15" applyNumberFormat="1" applyFont="1" applyBorder="1" applyAlignment="1">
      <alignment/>
    </xf>
    <xf numFmtId="200" fontId="6" fillId="0" borderId="12" xfId="15" applyNumberFormat="1" applyFont="1" applyBorder="1" applyAlignment="1">
      <alignment/>
    </xf>
    <xf numFmtId="200" fontId="6" fillId="0" borderId="5" xfId="15" applyNumberFormat="1" applyFont="1" applyBorder="1" applyAlignment="1">
      <alignment/>
    </xf>
    <xf numFmtId="15" fontId="0" fillId="0" borderId="0" xfId="0" applyNumberFormat="1" applyFont="1" applyAlignment="1">
      <alignment horizontal="right"/>
    </xf>
    <xf numFmtId="15" fontId="0" fillId="0" borderId="0" xfId="0" applyNumberFormat="1" applyFont="1" applyBorder="1" applyAlignment="1">
      <alignment horizontal="right"/>
    </xf>
    <xf numFmtId="0" fontId="0" fillId="0" borderId="0" xfId="0" applyFont="1" applyAlignment="1">
      <alignment horizontal="right"/>
    </xf>
    <xf numFmtId="15" fontId="1" fillId="0" borderId="0" xfId="0" applyNumberFormat="1" applyFont="1" applyAlignment="1">
      <alignment horizontal="right"/>
    </xf>
    <xf numFmtId="0" fontId="0" fillId="0" borderId="1" xfId="0" applyFont="1" applyBorder="1" applyAlignment="1">
      <alignment horizontal="right"/>
    </xf>
    <xf numFmtId="0" fontId="0" fillId="0" borderId="0" xfId="0" applyFont="1" applyBorder="1" applyAlignment="1">
      <alignment horizontal="right"/>
    </xf>
    <xf numFmtId="0" fontId="6" fillId="0" borderId="3" xfId="0" applyFont="1" applyBorder="1" applyAlignment="1">
      <alignment horizontal="right"/>
    </xf>
    <xf numFmtId="173" fontId="6" fillId="0" borderId="2" xfId="0" applyNumberFormat="1" applyFont="1" applyBorder="1" applyAlignment="1">
      <alignment horizontal="right"/>
    </xf>
    <xf numFmtId="173" fontId="6" fillId="0" borderId="3" xfId="0" applyNumberFormat="1" applyFont="1" applyBorder="1" applyAlignment="1">
      <alignment horizontal="right"/>
    </xf>
    <xf numFmtId="0" fontId="8" fillId="0" borderId="0" xfId="0" applyFont="1" applyAlignment="1">
      <alignment/>
    </xf>
    <xf numFmtId="0" fontId="9" fillId="0" borderId="0" xfId="0" applyFont="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8" fillId="0" borderId="0" xfId="0" applyFont="1" applyAlignment="1">
      <alignment horizontal="center"/>
    </xf>
    <xf numFmtId="37" fontId="8" fillId="0" borderId="14" xfId="0" applyNumberFormat="1" applyFont="1" applyBorder="1" applyAlignment="1">
      <alignment/>
    </xf>
    <xf numFmtId="3" fontId="8" fillId="0" borderId="0" xfId="0" applyNumberFormat="1" applyFont="1" applyAlignment="1">
      <alignment/>
    </xf>
    <xf numFmtId="37" fontId="8" fillId="0" borderId="0" xfId="0" applyNumberFormat="1" applyFont="1" applyAlignment="1">
      <alignment/>
    </xf>
    <xf numFmtId="0" fontId="8" fillId="0" borderId="0" xfId="0" applyFont="1" applyAlignment="1" quotePrefix="1">
      <alignment/>
    </xf>
    <xf numFmtId="37" fontId="8" fillId="0" borderId="1" xfId="0" applyNumberFormat="1" applyFont="1" applyBorder="1" applyAlignment="1">
      <alignment/>
    </xf>
    <xf numFmtId="37" fontId="8" fillId="0" borderId="0" xfId="0" applyNumberFormat="1" applyFont="1" applyBorder="1" applyAlignment="1">
      <alignment/>
    </xf>
    <xf numFmtId="39" fontId="8" fillId="0" borderId="0" xfId="0" applyNumberFormat="1" applyFont="1" applyAlignment="1">
      <alignment/>
    </xf>
    <xf numFmtId="39" fontId="8" fillId="0" borderId="14" xfId="0" applyNumberFormat="1" applyFont="1" applyBorder="1" applyAlignment="1">
      <alignment horizontal="right"/>
    </xf>
    <xf numFmtId="3" fontId="8" fillId="0" borderId="0" xfId="0" applyNumberFormat="1" applyFont="1" applyAlignment="1">
      <alignment horizontal="right"/>
    </xf>
    <xf numFmtId="0" fontId="14" fillId="0" borderId="0" xfId="0" applyFont="1" applyAlignment="1">
      <alignment/>
    </xf>
    <xf numFmtId="0" fontId="15" fillId="0" borderId="0" xfId="0" applyFont="1" applyAlignment="1">
      <alignment horizontal="right"/>
    </xf>
    <xf numFmtId="0" fontId="11" fillId="0" borderId="0" xfId="0" applyFont="1" applyAlignment="1">
      <alignment horizontal="right"/>
    </xf>
    <xf numFmtId="0" fontId="11" fillId="0" borderId="0" xfId="0" applyFont="1" applyAlignment="1">
      <alignment horizontal="center"/>
    </xf>
    <xf numFmtId="0" fontId="11" fillId="0" borderId="1" xfId="0" applyFont="1" applyBorder="1" applyAlignment="1" quotePrefix="1">
      <alignment horizontal="right"/>
    </xf>
    <xf numFmtId="182" fontId="10" fillId="0" borderId="0" xfId="0" applyNumberFormat="1" applyFont="1" applyAlignment="1">
      <alignment/>
    </xf>
    <xf numFmtId="173" fontId="11" fillId="0" borderId="0" xfId="0" applyNumberFormat="1" applyFont="1" applyAlignment="1">
      <alignment/>
    </xf>
    <xf numFmtId="37" fontId="11" fillId="0" borderId="0" xfId="0" applyNumberFormat="1" applyFont="1" applyAlignment="1">
      <alignment/>
    </xf>
    <xf numFmtId="200" fontId="10" fillId="0" borderId="0" xfId="15" applyNumberFormat="1" applyFont="1" applyAlignment="1">
      <alignment/>
    </xf>
    <xf numFmtId="200" fontId="11" fillId="0" borderId="0" xfId="15" applyNumberFormat="1" applyFont="1" applyFill="1" applyAlignment="1">
      <alignment/>
    </xf>
    <xf numFmtId="200" fontId="11" fillId="0" borderId="0" xfId="15" applyNumberFormat="1" applyFont="1" applyAlignment="1">
      <alignment/>
    </xf>
    <xf numFmtId="0" fontId="10" fillId="0" borderId="0" xfId="0" applyFont="1" applyAlignment="1">
      <alignment vertical="center"/>
    </xf>
    <xf numFmtId="200" fontId="10" fillId="0" borderId="9" xfId="15" applyNumberFormat="1" applyFont="1" applyBorder="1" applyAlignment="1">
      <alignment/>
    </xf>
    <xf numFmtId="200" fontId="11" fillId="0" borderId="9" xfId="15" applyNumberFormat="1" applyFont="1" applyBorder="1" applyAlignment="1">
      <alignment/>
    </xf>
    <xf numFmtId="200" fontId="10" fillId="0" borderId="15" xfId="15" applyNumberFormat="1" applyFont="1" applyBorder="1" applyAlignment="1">
      <alignment vertical="center"/>
    </xf>
    <xf numFmtId="200" fontId="11" fillId="0" borderId="15" xfId="15" applyNumberFormat="1" applyFont="1" applyBorder="1" applyAlignment="1">
      <alignment vertical="center"/>
    </xf>
    <xf numFmtId="200" fontId="10" fillId="0" borderId="0" xfId="15" applyNumberFormat="1" applyFont="1" applyAlignment="1">
      <alignment vertical="center"/>
    </xf>
    <xf numFmtId="200" fontId="11" fillId="0" borderId="0" xfId="15" applyNumberFormat="1" applyFont="1" applyBorder="1" applyAlignment="1">
      <alignment vertical="center"/>
    </xf>
    <xf numFmtId="200" fontId="10" fillId="0" borderId="0" xfId="15" applyNumberFormat="1" applyFont="1" applyBorder="1" applyAlignment="1">
      <alignment vertical="center"/>
    </xf>
    <xf numFmtId="0" fontId="11" fillId="0" borderId="0" xfId="0" applyFont="1" applyAlignment="1">
      <alignment vertical="center"/>
    </xf>
    <xf numFmtId="228" fontId="11" fillId="0" borderId="14" xfId="15" applyNumberFormat="1" applyFont="1" applyBorder="1" applyAlignment="1">
      <alignment vertical="center"/>
    </xf>
    <xf numFmtId="173" fontId="1" fillId="0" borderId="1" xfId="0" applyNumberFormat="1" applyFont="1" applyBorder="1" applyAlignment="1">
      <alignment horizontal="right"/>
    </xf>
    <xf numFmtId="0" fontId="16" fillId="0" borderId="0" xfId="0" applyFont="1" applyAlignment="1">
      <alignment/>
    </xf>
    <xf numFmtId="0" fontId="17" fillId="0" borderId="0" xfId="0" applyFont="1" applyAlignment="1">
      <alignment/>
    </xf>
    <xf numFmtId="37" fontId="8" fillId="0" borderId="14" xfId="15" applyNumberFormat="1" applyFont="1" applyBorder="1" applyAlignment="1">
      <alignment/>
    </xf>
    <xf numFmtId="0" fontId="18" fillId="0" borderId="0" xfId="0" applyFont="1" applyAlignment="1" quotePrefix="1">
      <alignment/>
    </xf>
    <xf numFmtId="39" fontId="8" fillId="0" borderId="14" xfId="0" applyNumberFormat="1" applyFont="1" applyBorder="1" applyAlignment="1">
      <alignment/>
    </xf>
    <xf numFmtId="39" fontId="8" fillId="0" borderId="0" xfId="0" applyNumberFormat="1" applyFont="1" applyBorder="1" applyAlignment="1">
      <alignment/>
    </xf>
    <xf numFmtId="0" fontId="8" fillId="0" borderId="0" xfId="0" applyFont="1" applyBorder="1" applyAlignment="1">
      <alignment/>
    </xf>
    <xf numFmtId="0" fontId="8" fillId="0" borderId="14" xfId="0" applyFont="1" applyBorder="1" applyAlignment="1">
      <alignment horizontal="right"/>
    </xf>
    <xf numFmtId="3" fontId="8" fillId="0" borderId="14" xfId="0" applyNumberFormat="1" applyFont="1" applyBorder="1" applyAlignment="1">
      <alignment/>
    </xf>
    <xf numFmtId="0" fontId="8" fillId="0" borderId="14" xfId="0" applyFont="1" applyBorder="1" applyAlignment="1">
      <alignment/>
    </xf>
    <xf numFmtId="230" fontId="8" fillId="0" borderId="14" xfId="0" applyNumberFormat="1" applyFont="1" applyBorder="1" applyAlignment="1">
      <alignment/>
    </xf>
    <xf numFmtId="230" fontId="8" fillId="0" borderId="0" xfId="0" applyNumberFormat="1" applyFont="1" applyAlignment="1">
      <alignment/>
    </xf>
    <xf numFmtId="37" fontId="1" fillId="0" borderId="0" xfId="0" applyNumberFormat="1" applyFont="1" applyBorder="1" applyAlignment="1">
      <alignment horizontal="right"/>
    </xf>
    <xf numFmtId="41" fontId="1" fillId="0" borderId="0" xfId="0" applyNumberFormat="1" applyFont="1" applyBorder="1" applyAlignment="1">
      <alignment horizontal="right"/>
    </xf>
    <xf numFmtId="37" fontId="1" fillId="0" borderId="9" xfId="0" applyNumberFormat="1" applyFont="1" applyBorder="1" applyAlignment="1">
      <alignment horizontal="right"/>
    </xf>
    <xf numFmtId="0" fontId="11" fillId="0" borderId="0" xfId="0" applyFont="1" applyBorder="1" applyAlignment="1">
      <alignment horizontal="center"/>
    </xf>
    <xf numFmtId="200" fontId="0" fillId="0" borderId="14" xfId="15" applyNumberFormat="1" applyFont="1" applyBorder="1" applyAlignment="1">
      <alignment/>
    </xf>
    <xf numFmtId="232" fontId="0" fillId="0" borderId="0" xfId="0" applyNumberFormat="1" applyAlignment="1">
      <alignment horizontal="left"/>
    </xf>
    <xf numFmtId="4" fontId="8" fillId="0" borderId="14" xfId="0" applyNumberFormat="1" applyFont="1" applyBorder="1" applyAlignment="1">
      <alignment horizontal="right"/>
    </xf>
    <xf numFmtId="37" fontId="18" fillId="0" borderId="14" xfId="0" applyNumberFormat="1" applyFont="1" applyBorder="1" applyAlignment="1">
      <alignment/>
    </xf>
    <xf numFmtId="37" fontId="18" fillId="0" borderId="0" xfId="0" applyNumberFormat="1" applyFont="1" applyAlignment="1">
      <alignment/>
    </xf>
    <xf numFmtId="200" fontId="21" fillId="0" borderId="9" xfId="15" applyNumberFormat="1" applyFont="1" applyBorder="1" applyAlignment="1">
      <alignment/>
    </xf>
    <xf numFmtId="200" fontId="21" fillId="0" borderId="0" xfId="15" applyNumberFormat="1" applyFont="1" applyAlignment="1">
      <alignment/>
    </xf>
    <xf numFmtId="200" fontId="0" fillId="0" borderId="16" xfId="15" applyNumberFormat="1" applyFont="1" applyBorder="1" applyAlignment="1">
      <alignment/>
    </xf>
    <xf numFmtId="0" fontId="21" fillId="0" borderId="0" xfId="0" applyFont="1" applyAlignment="1">
      <alignment/>
    </xf>
    <xf numFmtId="41" fontId="20" fillId="0" borderId="0" xfId="0" applyNumberFormat="1" applyFont="1" applyBorder="1" applyAlignment="1">
      <alignment horizontal="right"/>
    </xf>
    <xf numFmtId="173" fontId="1" fillId="0" borderId="0" xfId="0" applyNumberFormat="1" applyFont="1" applyAlignment="1">
      <alignment horizontal="center"/>
    </xf>
    <xf numFmtId="0" fontId="8" fillId="0" borderId="0" xfId="0" applyFont="1" applyAlignment="1">
      <alignment horizontal="right"/>
    </xf>
    <xf numFmtId="0" fontId="8" fillId="0" borderId="0" xfId="0" applyFont="1" applyAlignment="1" quotePrefix="1">
      <alignment horizontal="right"/>
    </xf>
    <xf numFmtId="43" fontId="0" fillId="0" borderId="0" xfId="15" applyFont="1" applyAlignment="1">
      <alignment horizontal="center"/>
    </xf>
    <xf numFmtId="0" fontId="1" fillId="0" borderId="0" xfId="0" applyFont="1" applyAlignment="1">
      <alignment horizontal="justify"/>
    </xf>
    <xf numFmtId="0" fontId="0" fillId="0" borderId="0" xfId="0" applyNumberFormat="1" applyFont="1" applyAlignment="1">
      <alignment horizontal="justify" wrapText="1"/>
    </xf>
    <xf numFmtId="200" fontId="1" fillId="0" borderId="0" xfId="15" applyNumberFormat="1" applyFont="1" applyAlignment="1">
      <alignment/>
    </xf>
    <xf numFmtId="0" fontId="0" fillId="0" borderId="0" xfId="0" applyFont="1" applyAlignment="1" quotePrefix="1">
      <alignment/>
    </xf>
    <xf numFmtId="0" fontId="0" fillId="0" borderId="0" xfId="0" applyFont="1" applyAlignment="1">
      <alignment horizontal="left"/>
    </xf>
    <xf numFmtId="200" fontId="0" fillId="0" borderId="17" xfId="15" applyNumberFormat="1" applyFont="1" applyBorder="1" applyAlignment="1">
      <alignment/>
    </xf>
    <xf numFmtId="0" fontId="0" fillId="0" borderId="0" xfId="0" applyFont="1" applyAlignment="1">
      <alignment horizontal="justify" vertical="justify"/>
    </xf>
    <xf numFmtId="173" fontId="1" fillId="0" borderId="0" xfId="0" applyNumberFormat="1" applyFont="1" applyBorder="1" applyAlignment="1">
      <alignment/>
    </xf>
    <xf numFmtId="15" fontId="0" fillId="0" borderId="0" xfId="0" applyNumberFormat="1" applyFont="1" applyAlignment="1">
      <alignment horizontal="right"/>
    </xf>
    <xf numFmtId="15" fontId="1" fillId="0" borderId="0" xfId="0" applyNumberFormat="1" applyFont="1" applyAlignment="1">
      <alignment horizontal="right"/>
    </xf>
    <xf numFmtId="173" fontId="0" fillId="0" borderId="1" xfId="0" applyNumberFormat="1" applyFont="1" applyBorder="1" applyAlignment="1">
      <alignment horizontal="right"/>
    </xf>
    <xf numFmtId="0" fontId="0" fillId="0" borderId="0" xfId="0" applyFont="1" applyAlignment="1">
      <alignment vertical="top"/>
    </xf>
    <xf numFmtId="0" fontId="0" fillId="0" borderId="0" xfId="0" applyFont="1" applyAlignment="1">
      <alignment horizontal="left" vertical="top"/>
    </xf>
    <xf numFmtId="49" fontId="0" fillId="0" borderId="0" xfId="0" applyNumberFormat="1" applyAlignment="1">
      <alignment/>
    </xf>
    <xf numFmtId="0" fontId="0" fillId="0" borderId="0" xfId="0" applyNumberFormat="1" applyAlignment="1">
      <alignment horizontal="justify"/>
    </xf>
    <xf numFmtId="0" fontId="8" fillId="0" borderId="0" xfId="0" applyFont="1" applyAlignment="1">
      <alignment horizontal="center"/>
    </xf>
    <xf numFmtId="0" fontId="0" fillId="0" borderId="0" xfId="0" applyFont="1" applyAlignment="1">
      <alignment horizontal="justify"/>
    </xf>
    <xf numFmtId="0" fontId="0" fillId="0" borderId="0" xfId="0" applyFont="1" applyAlignment="1">
      <alignment horizontal="justify" wrapText="1"/>
    </xf>
    <xf numFmtId="0" fontId="1" fillId="0" borderId="0" xfId="0" applyFont="1" applyAlignment="1">
      <alignment horizontal="justify" wrapText="1"/>
    </xf>
    <xf numFmtId="0" fontId="0" fillId="0" borderId="0" xfId="0" applyFont="1" applyAlignment="1">
      <alignment horizontal="justify" vertical="justify"/>
    </xf>
    <xf numFmtId="0" fontId="1" fillId="0" borderId="0" xfId="0" applyFont="1" applyAlignment="1">
      <alignment horizontal="justify"/>
    </xf>
    <xf numFmtId="0" fontId="0" fillId="0" borderId="0" xfId="0" applyNumberFormat="1" applyFont="1" applyAlignment="1">
      <alignment horizontal="justify" wrapText="1"/>
    </xf>
    <xf numFmtId="0" fontId="19" fillId="0" borderId="0" xfId="0" applyFont="1" applyAlignment="1">
      <alignment horizontal="left" wrapText="1"/>
    </xf>
    <xf numFmtId="0" fontId="0" fillId="0" borderId="0" xfId="0" applyFont="1" applyAlignment="1">
      <alignment horizontal="center"/>
    </xf>
    <xf numFmtId="173" fontId="0" fillId="0" borderId="0" xfId="0" applyNumberFormat="1" applyFont="1" applyBorder="1" applyAlignment="1">
      <alignment horizontal="center"/>
    </xf>
    <xf numFmtId="15" fontId="0" fillId="0" borderId="1" xfId="0" applyNumberFormat="1" applyFont="1" applyBorder="1" applyAlignment="1">
      <alignment horizontal="center"/>
    </xf>
    <xf numFmtId="0" fontId="0" fillId="0" borderId="0" xfId="0" applyAlignment="1">
      <alignment horizontal="justify"/>
    </xf>
    <xf numFmtId="211" fontId="6" fillId="0" borderId="13" xfId="0" applyNumberFormat="1" applyFont="1" applyBorder="1" applyAlignment="1">
      <alignment/>
    </xf>
    <xf numFmtId="211" fontId="6" fillId="0" borderId="12" xfId="0" applyNumberFormat="1" applyFont="1" applyBorder="1" applyAlignment="1">
      <alignment/>
    </xf>
    <xf numFmtId="200" fontId="6" fillId="0" borderId="13" xfId="15" applyNumberFormat="1" applyFont="1" applyBorder="1" applyAlignment="1">
      <alignment/>
    </xf>
    <xf numFmtId="200" fontId="6" fillId="0" borderId="12" xfId="15" applyNumberFormat="1" applyFont="1" applyBorder="1" applyAlignment="1">
      <alignment/>
    </xf>
    <xf numFmtId="200" fontId="6" fillId="0" borderId="18" xfId="15" applyNumberFormat="1" applyFont="1" applyBorder="1" applyAlignment="1">
      <alignment/>
    </xf>
    <xf numFmtId="200" fontId="6" fillId="0" borderId="19" xfId="15" applyNumberFormat="1" applyFont="1" applyBorder="1" applyAlignment="1">
      <alignment/>
    </xf>
    <xf numFmtId="173" fontId="6" fillId="0" borderId="6" xfId="0" applyNumberFormat="1" applyFont="1" applyBorder="1" applyAlignment="1">
      <alignment horizontal="right"/>
    </xf>
    <xf numFmtId="173" fontId="6" fillId="0" borderId="10" xfId="0" applyNumberFormat="1" applyFont="1" applyBorder="1" applyAlignment="1">
      <alignment horizontal="right"/>
    </xf>
    <xf numFmtId="173" fontId="6" fillId="0" borderId="8" xfId="0" applyNumberFormat="1" applyFont="1" applyBorder="1" applyAlignment="1">
      <alignment horizontal="right"/>
    </xf>
    <xf numFmtId="173" fontId="6" fillId="0" borderId="11" xfId="0" applyNumberFormat="1" applyFont="1" applyBorder="1" applyAlignment="1">
      <alignment horizontal="right"/>
    </xf>
    <xf numFmtId="0" fontId="0" fillId="0" borderId="0" xfId="0" applyAlignment="1">
      <alignment horizontal="justify" wrapText="1"/>
    </xf>
    <xf numFmtId="0" fontId="1" fillId="0" borderId="0" xfId="0" applyFont="1" applyBorder="1" applyAlignment="1">
      <alignment horizontal="justify"/>
    </xf>
  </cellXfs>
  <cellStyles count="8">
    <cellStyle name="Normal" xfId="0"/>
    <cellStyle name="Comma" xfId="15"/>
    <cellStyle name="Comma [0]" xfId="16"/>
    <cellStyle name="Currency" xfId="17"/>
    <cellStyle name="Currency [0]" xfId="18"/>
    <cellStyle name="Normal_Input-Mgt-2000" xfId="19"/>
    <cellStyle name="Normal_SSPL"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79"/>
  <sheetViews>
    <sheetView workbookViewId="0" topLeftCell="E72">
      <selection activeCell="I83" sqref="I83"/>
    </sheetView>
  </sheetViews>
  <sheetFormatPr defaultColWidth="9.140625" defaultRowHeight="12.75"/>
  <cols>
    <col min="1" max="1" width="4.421875" style="91" customWidth="1"/>
    <col min="2" max="3" width="3.8515625" style="91" customWidth="1"/>
    <col min="4" max="4" width="36.7109375" style="91" customWidth="1"/>
    <col min="5" max="5" width="17.8515625" style="91" customWidth="1"/>
    <col min="6" max="6" width="18.00390625" style="91" customWidth="1"/>
    <col min="7" max="7" width="2.140625" style="91" customWidth="1"/>
    <col min="8" max="8" width="19.57421875" style="91" customWidth="1"/>
    <col min="9" max="9" width="19.140625" style="91" customWidth="1"/>
    <col min="10" max="16384" width="9.140625" style="91" customWidth="1"/>
  </cols>
  <sheetData>
    <row r="1" ht="24.75">
      <c r="D1" s="92" t="s">
        <v>157</v>
      </c>
    </row>
    <row r="2" ht="12.75">
      <c r="D2" s="93"/>
    </row>
    <row r="3" ht="13.5">
      <c r="D3" s="94"/>
    </row>
    <row r="4" ht="15">
      <c r="D4" s="130" t="s">
        <v>295</v>
      </c>
    </row>
    <row r="5" ht="15">
      <c r="D5" s="96" t="s">
        <v>296</v>
      </c>
    </row>
    <row r="6" ht="13.5">
      <c r="D6" s="95"/>
    </row>
    <row r="7" ht="15">
      <c r="D7" s="96" t="s">
        <v>158</v>
      </c>
    </row>
    <row r="8" ht="15">
      <c r="D8" s="96" t="s">
        <v>297</v>
      </c>
    </row>
    <row r="9" ht="13.5">
      <c r="D9" s="95"/>
    </row>
    <row r="10" ht="12.75">
      <c r="D10" s="97" t="s">
        <v>159</v>
      </c>
    </row>
    <row r="12" spans="5:9" ht="12.75">
      <c r="E12" s="175" t="s">
        <v>286</v>
      </c>
      <c r="F12" s="175"/>
      <c r="H12" s="175" t="s">
        <v>285</v>
      </c>
      <c r="I12" s="175"/>
    </row>
    <row r="13" spans="5:9" ht="12.75">
      <c r="E13" s="157" t="s">
        <v>160</v>
      </c>
      <c r="F13" s="157" t="s">
        <v>161</v>
      </c>
      <c r="G13" s="98"/>
      <c r="H13" s="157" t="s">
        <v>162</v>
      </c>
      <c r="I13" s="157" t="s">
        <v>163</v>
      </c>
    </row>
    <row r="14" spans="5:9" ht="12.75">
      <c r="E14" s="157" t="s">
        <v>164</v>
      </c>
      <c r="F14" s="157" t="s">
        <v>165</v>
      </c>
      <c r="G14" s="98"/>
      <c r="H14" s="157" t="s">
        <v>164</v>
      </c>
      <c r="I14" s="157" t="s">
        <v>165</v>
      </c>
    </row>
    <row r="15" spans="5:9" ht="12.75">
      <c r="E15" s="157" t="s">
        <v>289</v>
      </c>
      <c r="F15" s="157" t="s">
        <v>166</v>
      </c>
      <c r="G15" s="98"/>
      <c r="H15" s="157" t="s">
        <v>167</v>
      </c>
      <c r="I15" s="157" t="s">
        <v>168</v>
      </c>
    </row>
    <row r="16" spans="5:9" ht="12.75">
      <c r="E16" s="157" t="s">
        <v>290</v>
      </c>
      <c r="F16" s="157" t="s">
        <v>110</v>
      </c>
      <c r="G16" s="98"/>
      <c r="H16" s="158" t="str">
        <f>+E16</f>
        <v>31/03/2002</v>
      </c>
      <c r="I16" s="158" t="str">
        <f>+F16</f>
        <v>31/03/2001</v>
      </c>
    </row>
    <row r="17" spans="5:10" ht="12.75">
      <c r="E17" s="157" t="s">
        <v>23</v>
      </c>
      <c r="F17" s="157" t="s">
        <v>23</v>
      </c>
      <c r="G17" s="98"/>
      <c r="H17" s="157" t="s">
        <v>23</v>
      </c>
      <c r="I17" s="157" t="s">
        <v>23</v>
      </c>
      <c r="J17" s="131"/>
    </row>
    <row r="19" spans="1:9" ht="13.5" thickBot="1">
      <c r="A19" s="91">
        <v>1</v>
      </c>
      <c r="B19" s="91" t="s">
        <v>169</v>
      </c>
      <c r="D19" s="91" t="s">
        <v>12</v>
      </c>
      <c r="E19" s="149">
        <v>250481</v>
      </c>
      <c r="F19" s="99">
        <v>262325</v>
      </c>
      <c r="H19" s="149">
        <v>1203926</v>
      </c>
      <c r="I19" s="99">
        <v>583336</v>
      </c>
    </row>
    <row r="20" ht="13.5" thickTop="1">
      <c r="I20" s="101"/>
    </row>
    <row r="21" spans="2:9" ht="13.5" thickBot="1">
      <c r="B21" s="91" t="s">
        <v>170</v>
      </c>
      <c r="D21" s="91" t="s">
        <v>171</v>
      </c>
      <c r="E21" s="132">
        <v>0</v>
      </c>
      <c r="F21" s="99">
        <v>0</v>
      </c>
      <c r="H21" s="99">
        <v>14</v>
      </c>
      <c r="I21" s="99">
        <v>4614</v>
      </c>
    </row>
    <row r="22" ht="13.5" thickTop="1">
      <c r="I22" s="101"/>
    </row>
    <row r="23" spans="2:9" ht="13.5" thickBot="1">
      <c r="B23" s="91" t="s">
        <v>172</v>
      </c>
      <c r="D23" s="91" t="s">
        <v>231</v>
      </c>
      <c r="E23" s="149">
        <v>6150</v>
      </c>
      <c r="F23" s="99">
        <v>6727</v>
      </c>
      <c r="H23" s="149">
        <v>8647</v>
      </c>
      <c r="I23" s="99">
        <v>12201</v>
      </c>
    </row>
    <row r="24" ht="13.5" thickTop="1"/>
    <row r="25" spans="1:8" ht="12.75">
      <c r="A25" s="91">
        <v>2</v>
      </c>
      <c r="B25" s="91" t="s">
        <v>169</v>
      </c>
      <c r="D25" s="91" t="s">
        <v>232</v>
      </c>
      <c r="E25" s="100"/>
      <c r="F25" s="100"/>
      <c r="G25" s="100"/>
      <c r="H25" s="100"/>
    </row>
    <row r="26" spans="4:8" ht="12.75">
      <c r="D26" s="91" t="s">
        <v>233</v>
      </c>
      <c r="E26" s="100"/>
      <c r="F26" s="100"/>
      <c r="G26" s="100"/>
      <c r="H26" s="100"/>
    </row>
    <row r="27" spans="4:9" ht="12.75">
      <c r="D27" s="91" t="s">
        <v>234</v>
      </c>
      <c r="E27" s="150">
        <v>32403</v>
      </c>
      <c r="F27" s="101">
        <v>-14430</v>
      </c>
      <c r="G27" s="101"/>
      <c r="H27" s="150">
        <v>221693</v>
      </c>
      <c r="I27" s="101">
        <v>69398</v>
      </c>
    </row>
    <row r="28" spans="5:9" ht="12.75">
      <c r="E28" s="101"/>
      <c r="F28" s="101"/>
      <c r="G28" s="101"/>
      <c r="H28" s="101"/>
      <c r="I28" s="101"/>
    </row>
    <row r="29" spans="2:9" ht="12.75">
      <c r="B29" s="91" t="s">
        <v>170</v>
      </c>
      <c r="D29" s="91" t="s">
        <v>235</v>
      </c>
      <c r="E29" s="101">
        <v>-6738</v>
      </c>
      <c r="F29" s="101">
        <v>-9262</v>
      </c>
      <c r="G29" s="101"/>
      <c r="H29" s="101">
        <v>-23848</v>
      </c>
      <c r="I29" s="101">
        <v>-27144</v>
      </c>
    </row>
    <row r="30" spans="5:9" ht="12.75">
      <c r="E30" s="101"/>
      <c r="F30" s="101"/>
      <c r="G30" s="101"/>
      <c r="H30" s="101"/>
      <c r="I30" s="101"/>
    </row>
    <row r="31" spans="2:9" ht="12.75">
      <c r="B31" s="91" t="s">
        <v>173</v>
      </c>
      <c r="D31" s="91" t="s">
        <v>236</v>
      </c>
      <c r="E31" s="150">
        <v>-11842</v>
      </c>
      <c r="F31" s="101">
        <v>-14791</v>
      </c>
      <c r="G31" s="101"/>
      <c r="H31" s="150">
        <v>-46681</v>
      </c>
      <c r="I31" s="101">
        <v>-24791</v>
      </c>
    </row>
    <row r="32" spans="5:9" ht="12.75">
      <c r="E32" s="101"/>
      <c r="F32" s="101"/>
      <c r="G32" s="101"/>
      <c r="H32" s="101"/>
      <c r="I32" s="101"/>
    </row>
    <row r="33" spans="2:9" ht="12.75">
      <c r="B33" s="91" t="s">
        <v>174</v>
      </c>
      <c r="D33" s="91" t="s">
        <v>175</v>
      </c>
      <c r="E33" s="103">
        <v>-8864</v>
      </c>
      <c r="F33" s="103">
        <v>-1702</v>
      </c>
      <c r="G33" s="101"/>
      <c r="H33" s="103">
        <v>-7822</v>
      </c>
      <c r="I33" s="103">
        <v>-1891</v>
      </c>
    </row>
    <row r="34" spans="2:9" ht="12.75">
      <c r="B34" s="102"/>
      <c r="C34" s="102"/>
      <c r="E34" s="101"/>
      <c r="F34" s="101"/>
      <c r="G34" s="101"/>
      <c r="H34" s="101"/>
      <c r="I34" s="101"/>
    </row>
    <row r="35" spans="2:9" ht="12.75">
      <c r="B35" s="102" t="s">
        <v>176</v>
      </c>
      <c r="D35" s="91" t="s">
        <v>237</v>
      </c>
      <c r="E35" s="101"/>
      <c r="F35" s="101"/>
      <c r="G35" s="101"/>
      <c r="H35" s="101"/>
      <c r="I35" s="101"/>
    </row>
    <row r="36" spans="4:9" ht="12.75">
      <c r="D36" s="91" t="s">
        <v>238</v>
      </c>
      <c r="E36" s="101">
        <f>SUM(E27:E33)</f>
        <v>4959</v>
      </c>
      <c r="F36" s="101">
        <f>SUM(F27:F33)</f>
        <v>-40185</v>
      </c>
      <c r="G36" s="101"/>
      <c r="H36" s="101">
        <f>SUM(H27:H33)</f>
        <v>143342</v>
      </c>
      <c r="I36" s="101">
        <f>SUM(I27:I33)</f>
        <v>15572</v>
      </c>
    </row>
    <row r="37" spans="5:9" ht="12.75">
      <c r="E37" s="101"/>
      <c r="F37" s="101"/>
      <c r="G37" s="101"/>
      <c r="H37" s="101"/>
      <c r="I37" s="101"/>
    </row>
    <row r="38" spans="2:9" ht="12.75">
      <c r="B38" s="91" t="s">
        <v>177</v>
      </c>
      <c r="D38" s="91" t="s">
        <v>239</v>
      </c>
      <c r="E38" s="101"/>
      <c r="F38" s="101"/>
      <c r="G38" s="101"/>
      <c r="H38" s="101"/>
      <c r="I38" s="101"/>
    </row>
    <row r="39" spans="4:9" ht="12.75">
      <c r="D39" s="91" t="s">
        <v>240</v>
      </c>
      <c r="E39" s="103">
        <v>0</v>
      </c>
      <c r="F39" s="103">
        <v>0</v>
      </c>
      <c r="G39" s="101"/>
      <c r="H39" s="103">
        <v>0</v>
      </c>
      <c r="I39" s="103">
        <v>0</v>
      </c>
    </row>
    <row r="40" spans="5:9" ht="12.75">
      <c r="E40" s="104"/>
      <c r="F40" s="104"/>
      <c r="G40" s="101"/>
      <c r="H40" s="104"/>
      <c r="I40" s="104"/>
    </row>
    <row r="41" spans="2:9" ht="12.75">
      <c r="B41" s="91" t="s">
        <v>178</v>
      </c>
      <c r="D41" s="91" t="s">
        <v>241</v>
      </c>
      <c r="E41" s="101"/>
      <c r="F41" s="101"/>
      <c r="G41" s="101"/>
      <c r="H41" s="101"/>
      <c r="I41" s="101"/>
    </row>
    <row r="42" spans="4:9" ht="12.75">
      <c r="D42" s="91" t="s">
        <v>242</v>
      </c>
      <c r="E42" s="101"/>
      <c r="F42" s="101"/>
      <c r="G42" s="101"/>
      <c r="H42" s="101"/>
      <c r="I42" s="101"/>
    </row>
    <row r="43" spans="4:9" ht="12.75">
      <c r="D43" s="91" t="s">
        <v>243</v>
      </c>
      <c r="E43" s="101">
        <f>+E39+E36</f>
        <v>4959</v>
      </c>
      <c r="F43" s="101">
        <f>+F36+F39</f>
        <v>-40185</v>
      </c>
      <c r="G43" s="101"/>
      <c r="H43" s="101">
        <f>+H36+H39</f>
        <v>143342</v>
      </c>
      <c r="I43" s="101">
        <f>+I36+I39</f>
        <v>15572</v>
      </c>
    </row>
    <row r="44" spans="5:9" ht="12.75">
      <c r="E44" s="101"/>
      <c r="F44" s="101"/>
      <c r="G44" s="101"/>
      <c r="H44" s="101"/>
      <c r="I44" s="101"/>
    </row>
    <row r="45" spans="2:9" ht="12.75">
      <c r="B45" s="91" t="s">
        <v>179</v>
      </c>
      <c r="D45" s="91" t="s">
        <v>244</v>
      </c>
      <c r="E45" s="104">
        <v>-17594</v>
      </c>
      <c r="F45" s="104">
        <v>159</v>
      </c>
      <c r="G45" s="101"/>
      <c r="H45" s="104">
        <v>-61968</v>
      </c>
      <c r="I45" s="101">
        <v>-22014</v>
      </c>
    </row>
    <row r="46" spans="5:9" ht="12.75">
      <c r="E46" s="103"/>
      <c r="F46" s="103"/>
      <c r="G46" s="101"/>
      <c r="H46" s="103"/>
      <c r="I46" s="103"/>
    </row>
    <row r="47" spans="2:9" ht="12.75">
      <c r="B47" s="91" t="s">
        <v>180</v>
      </c>
      <c r="C47" s="91" t="s">
        <v>181</v>
      </c>
      <c r="D47" s="91" t="s">
        <v>245</v>
      </c>
      <c r="E47" s="101"/>
      <c r="F47" s="101"/>
      <c r="G47" s="101"/>
      <c r="H47" s="101"/>
      <c r="I47" s="101"/>
    </row>
    <row r="48" spans="4:9" ht="12.75">
      <c r="D48" s="91" t="s">
        <v>182</v>
      </c>
      <c r="E48" s="101">
        <f>+E45+E43</f>
        <v>-12635</v>
      </c>
      <c r="F48" s="101">
        <f>+F45+F43</f>
        <v>-40026</v>
      </c>
      <c r="G48" s="101"/>
      <c r="H48" s="101">
        <f>+H45+H43</f>
        <v>81374</v>
      </c>
      <c r="I48" s="101">
        <f>+I45+I43</f>
        <v>-6442</v>
      </c>
    </row>
    <row r="49" spans="5:9" ht="12.75">
      <c r="E49" s="101"/>
      <c r="F49" s="101"/>
      <c r="G49" s="101"/>
      <c r="H49" s="101"/>
      <c r="I49" s="101"/>
    </row>
    <row r="50" spans="3:9" ht="12.75">
      <c r="C50" s="91" t="s">
        <v>183</v>
      </c>
      <c r="D50" s="91" t="s">
        <v>246</v>
      </c>
      <c r="E50" s="101">
        <v>-1198</v>
      </c>
      <c r="F50" s="101">
        <v>9820</v>
      </c>
      <c r="G50" s="101"/>
      <c r="H50" s="101">
        <v>-28838</v>
      </c>
      <c r="I50" s="101">
        <v>-7333</v>
      </c>
    </row>
    <row r="51" spans="5:9" ht="12.75">
      <c r="E51" s="101"/>
      <c r="F51" s="101"/>
      <c r="G51" s="101"/>
      <c r="H51" s="101"/>
      <c r="I51" s="101"/>
    </row>
    <row r="52" spans="2:9" ht="12.75">
      <c r="B52" s="91" t="s">
        <v>184</v>
      </c>
      <c r="D52" s="91" t="s">
        <v>247</v>
      </c>
      <c r="E52" s="101">
        <v>0</v>
      </c>
      <c r="F52" s="101">
        <v>0</v>
      </c>
      <c r="G52" s="101"/>
      <c r="H52" s="101">
        <v>0</v>
      </c>
      <c r="I52" s="101">
        <v>0</v>
      </c>
    </row>
    <row r="53" spans="5:9" ht="12.75">
      <c r="E53" s="103"/>
      <c r="F53" s="103"/>
      <c r="G53" s="101"/>
      <c r="H53" s="103"/>
      <c r="I53" s="103"/>
    </row>
    <row r="54" spans="2:9" ht="12.75">
      <c r="B54" s="91" t="s">
        <v>185</v>
      </c>
      <c r="D54" s="91" t="s">
        <v>248</v>
      </c>
      <c r="E54" s="101"/>
      <c r="F54" s="101"/>
      <c r="G54" s="101"/>
      <c r="H54" s="101"/>
      <c r="I54" s="101"/>
    </row>
    <row r="55" spans="4:9" ht="12.75">
      <c r="D55" s="91" t="s">
        <v>249</v>
      </c>
      <c r="E55" s="101">
        <f>+E50+E48+E52</f>
        <v>-13833</v>
      </c>
      <c r="F55" s="101">
        <f>+F50+F48+F52</f>
        <v>-30206</v>
      </c>
      <c r="G55" s="101"/>
      <c r="H55" s="101">
        <f>+H50+H48+H52</f>
        <v>52536</v>
      </c>
      <c r="I55" s="101">
        <f>+I50+I48+I52</f>
        <v>-13775</v>
      </c>
    </row>
    <row r="56" spans="5:9" ht="12.75">
      <c r="E56" s="101"/>
      <c r="F56" s="101"/>
      <c r="G56" s="101"/>
      <c r="H56" s="101"/>
      <c r="I56" s="101"/>
    </row>
    <row r="57" spans="2:9" ht="12.75">
      <c r="B57" s="91" t="s">
        <v>190</v>
      </c>
      <c r="C57" s="91" t="s">
        <v>181</v>
      </c>
      <c r="D57" s="91" t="s">
        <v>186</v>
      </c>
      <c r="E57" s="101">
        <v>0</v>
      </c>
      <c r="F57" s="101">
        <v>0</v>
      </c>
      <c r="G57" s="101"/>
      <c r="H57" s="101">
        <v>0</v>
      </c>
      <c r="I57" s="101">
        <v>0</v>
      </c>
    </row>
    <row r="58" spans="3:9" ht="12.75">
      <c r="C58" s="91" t="s">
        <v>183</v>
      </c>
      <c r="D58" s="91" t="s">
        <v>250</v>
      </c>
      <c r="E58" s="103">
        <v>0</v>
      </c>
      <c r="F58" s="103">
        <v>0</v>
      </c>
      <c r="G58" s="101"/>
      <c r="H58" s="103">
        <v>0</v>
      </c>
      <c r="I58" s="103">
        <v>0</v>
      </c>
    </row>
    <row r="59" spans="3:9" ht="12.75">
      <c r="C59" s="91" t="s">
        <v>187</v>
      </c>
      <c r="D59" s="91" t="s">
        <v>188</v>
      </c>
      <c r="E59" s="101"/>
      <c r="F59" s="101"/>
      <c r="G59" s="101"/>
      <c r="H59" s="101"/>
      <c r="I59" s="101"/>
    </row>
    <row r="60" spans="4:9" ht="12.75">
      <c r="D60" s="91" t="s">
        <v>189</v>
      </c>
      <c r="E60" s="104">
        <v>0</v>
      </c>
      <c r="F60" s="104">
        <v>0</v>
      </c>
      <c r="G60" s="104"/>
      <c r="H60" s="104">
        <v>0</v>
      </c>
      <c r="I60" s="104">
        <v>0</v>
      </c>
    </row>
    <row r="61" spans="5:9" ht="12.75">
      <c r="E61" s="103"/>
      <c r="F61" s="103"/>
      <c r="G61" s="101"/>
      <c r="H61" s="103"/>
      <c r="I61" s="103"/>
    </row>
    <row r="62" spans="2:9" ht="12.75">
      <c r="B62" s="91" t="s">
        <v>251</v>
      </c>
      <c r="D62" s="91" t="s">
        <v>252</v>
      </c>
      <c r="E62" s="101"/>
      <c r="F62" s="101"/>
      <c r="G62" s="104"/>
      <c r="H62" s="101"/>
      <c r="I62" s="101"/>
    </row>
    <row r="63" spans="4:9" ht="13.5" thickBot="1">
      <c r="D63" s="91" t="s">
        <v>253</v>
      </c>
      <c r="E63" s="99">
        <f>+E60+E55</f>
        <v>-13833</v>
      </c>
      <c r="F63" s="99">
        <f>+F60+F55</f>
        <v>-30206</v>
      </c>
      <c r="G63" s="104"/>
      <c r="H63" s="99">
        <f>+H60+H55</f>
        <v>52536</v>
      </c>
      <c r="I63" s="99">
        <f>+I60+I55</f>
        <v>-13775</v>
      </c>
    </row>
    <row r="64" spans="5:8" ht="13.5" thickTop="1">
      <c r="E64" s="101"/>
      <c r="F64" s="101"/>
      <c r="G64" s="101"/>
      <c r="H64" s="101"/>
    </row>
    <row r="65" spans="1:8" ht="12.75">
      <c r="A65" s="91">
        <v>3</v>
      </c>
      <c r="D65" s="91" t="s">
        <v>254</v>
      </c>
      <c r="E65" s="101"/>
      <c r="F65" s="101"/>
      <c r="G65" s="101"/>
      <c r="H65" s="101"/>
    </row>
    <row r="66" spans="4:8" ht="12.75">
      <c r="D66" s="91" t="s">
        <v>191</v>
      </c>
      <c r="E66" s="101"/>
      <c r="F66" s="101"/>
      <c r="G66" s="101"/>
      <c r="H66" s="101"/>
    </row>
    <row r="67" spans="4:8" ht="12.75">
      <c r="D67" s="91" t="s">
        <v>192</v>
      </c>
      <c r="E67" s="101"/>
      <c r="F67" s="101"/>
      <c r="G67" s="101"/>
      <c r="H67" s="101"/>
    </row>
    <row r="68" spans="2:9" ht="12.75">
      <c r="B68" s="91" t="s">
        <v>169</v>
      </c>
      <c r="D68" s="91" t="s">
        <v>255</v>
      </c>
      <c r="E68" s="101"/>
      <c r="F68" s="105"/>
      <c r="G68" s="101"/>
      <c r="H68" s="105"/>
      <c r="I68" s="105"/>
    </row>
    <row r="69" spans="4:9" ht="12.75">
      <c r="D69" s="102" t="s">
        <v>279</v>
      </c>
      <c r="E69" s="105">
        <f>+E63/'BS'!E46*100</f>
        <v>-1.9483153473671757</v>
      </c>
      <c r="F69" s="105" t="s">
        <v>109</v>
      </c>
      <c r="G69" s="105"/>
      <c r="H69" s="105">
        <v>7.4</v>
      </c>
      <c r="I69" s="105" t="s">
        <v>109</v>
      </c>
    </row>
    <row r="70" spans="4:9" ht="13.5" thickBot="1">
      <c r="D70" s="133" t="s">
        <v>298</v>
      </c>
      <c r="E70" s="134"/>
      <c r="F70" s="134">
        <v>-6.09</v>
      </c>
      <c r="G70" s="105"/>
      <c r="H70" s="134"/>
      <c r="I70" s="134">
        <v>-2.78</v>
      </c>
    </row>
    <row r="71" spans="4:9" ht="13.5" thickTop="1">
      <c r="D71" s="102"/>
      <c r="E71" s="104"/>
      <c r="F71" s="104"/>
      <c r="G71" s="104"/>
      <c r="H71" s="135"/>
      <c r="I71" s="136"/>
    </row>
    <row r="72" spans="2:9" ht="13.5" thickBot="1">
      <c r="B72" s="91" t="s">
        <v>170</v>
      </c>
      <c r="D72" s="91" t="s">
        <v>256</v>
      </c>
      <c r="E72" s="106" t="s">
        <v>193</v>
      </c>
      <c r="F72" s="148" t="s">
        <v>193</v>
      </c>
      <c r="G72" s="107"/>
      <c r="H72" s="106" t="s">
        <v>193</v>
      </c>
      <c r="I72" s="137" t="s">
        <v>193</v>
      </c>
    </row>
    <row r="73" spans="5:8" ht="13.5" thickTop="1">
      <c r="E73" s="101"/>
      <c r="F73" s="100"/>
      <c r="G73" s="100"/>
      <c r="H73" s="100"/>
    </row>
    <row r="74" spans="1:9" ht="13.5" thickBot="1">
      <c r="A74" s="91">
        <v>4</v>
      </c>
      <c r="B74" s="91" t="s">
        <v>169</v>
      </c>
      <c r="D74" s="91" t="s">
        <v>195</v>
      </c>
      <c r="E74" s="99"/>
      <c r="F74" s="138"/>
      <c r="G74" s="100"/>
      <c r="H74" s="138"/>
      <c r="I74" s="139"/>
    </row>
    <row r="75" spans="5:8" ht="13.5" thickTop="1">
      <c r="E75" s="101"/>
      <c r="F75" s="100"/>
      <c r="G75" s="100"/>
      <c r="H75" s="100"/>
    </row>
    <row r="76" spans="2:8" ht="12.75">
      <c r="B76" s="91" t="s">
        <v>170</v>
      </c>
      <c r="D76" s="91" t="s">
        <v>257</v>
      </c>
      <c r="E76" s="101"/>
      <c r="F76" s="100"/>
      <c r="G76" s="100"/>
      <c r="H76" s="100"/>
    </row>
    <row r="77" spans="5:8" ht="12.75">
      <c r="E77" s="101"/>
      <c r="F77" s="100"/>
      <c r="G77" s="100"/>
      <c r="H77" s="100"/>
    </row>
    <row r="78" spans="1:9" ht="13.5" thickBot="1">
      <c r="A78" s="91">
        <v>5</v>
      </c>
      <c r="D78" s="91" t="s">
        <v>258</v>
      </c>
      <c r="E78" s="140"/>
      <c r="F78" s="140"/>
      <c r="G78" s="141"/>
      <c r="H78" s="140">
        <v>0.6739</v>
      </c>
      <c r="I78" s="140">
        <v>0.5047</v>
      </c>
    </row>
    <row r="79" spans="5:8" ht="13.5" thickTop="1">
      <c r="E79" s="101"/>
      <c r="F79" s="100"/>
      <c r="G79" s="100"/>
      <c r="H79" s="100"/>
    </row>
    <row r="80" spans="3:8" ht="12.75">
      <c r="C80" s="91" t="s">
        <v>109</v>
      </c>
      <c r="D80" s="91" t="s">
        <v>109</v>
      </c>
      <c r="E80" s="101"/>
      <c r="F80" s="100"/>
      <c r="G80" s="100"/>
      <c r="H80" s="100"/>
    </row>
    <row r="81" spans="3:8" ht="12.75">
      <c r="C81" s="91" t="s">
        <v>109</v>
      </c>
      <c r="D81" s="91" t="s">
        <v>109</v>
      </c>
      <c r="E81" s="101"/>
      <c r="F81" s="100"/>
      <c r="G81" s="100"/>
      <c r="H81" s="100"/>
    </row>
    <row r="82" spans="3:8" ht="12.75">
      <c r="C82" s="91" t="s">
        <v>193</v>
      </c>
      <c r="D82" s="91" t="s">
        <v>194</v>
      </c>
      <c r="E82" s="101"/>
      <c r="F82" s="100"/>
      <c r="G82" s="100"/>
      <c r="H82" s="100"/>
    </row>
    <row r="83" spans="5:8" ht="12.75">
      <c r="E83" s="101"/>
      <c r="F83" s="100"/>
      <c r="G83" s="100"/>
      <c r="H83" s="100"/>
    </row>
    <row r="84" spans="5:8" ht="12.75">
      <c r="E84" s="101"/>
      <c r="F84" s="100"/>
      <c r="G84" s="100"/>
      <c r="H84" s="100"/>
    </row>
    <row r="85" spans="5:8" ht="12.75">
      <c r="E85" s="101"/>
      <c r="F85" s="100"/>
      <c r="G85" s="100"/>
      <c r="H85" s="100"/>
    </row>
    <row r="86" spans="5:8" ht="12.75">
      <c r="E86" s="101"/>
      <c r="F86" s="100"/>
      <c r="G86" s="100"/>
      <c r="H86" s="100"/>
    </row>
    <row r="87" spans="5:8" ht="12.75">
      <c r="E87" s="101"/>
      <c r="F87" s="100"/>
      <c r="G87" s="100"/>
      <c r="H87" s="100"/>
    </row>
    <row r="88" spans="5:8" ht="12.75">
      <c r="E88" s="101"/>
      <c r="F88" s="100"/>
      <c r="G88" s="100"/>
      <c r="H88" s="100"/>
    </row>
    <row r="89" spans="5:8" ht="12.75">
      <c r="E89" s="101"/>
      <c r="F89" s="100"/>
      <c r="G89" s="100"/>
      <c r="H89" s="100"/>
    </row>
    <row r="90" spans="5:8" ht="12.75">
      <c r="E90" s="101"/>
      <c r="F90" s="100"/>
      <c r="G90" s="100"/>
      <c r="H90" s="100"/>
    </row>
    <row r="91" spans="5:8" ht="12.75">
      <c r="E91" s="101"/>
      <c r="F91" s="100"/>
      <c r="G91" s="100"/>
      <c r="H91" s="100"/>
    </row>
    <row r="92" spans="5:8" ht="12.75">
      <c r="E92" s="101"/>
      <c r="F92" s="100"/>
      <c r="G92" s="100"/>
      <c r="H92" s="100"/>
    </row>
    <row r="93" spans="5:8" ht="12.75">
      <c r="E93" s="101"/>
      <c r="F93" s="100"/>
      <c r="G93" s="100"/>
      <c r="H93" s="100"/>
    </row>
    <row r="94" spans="5:8" ht="12.75">
      <c r="E94" s="101"/>
      <c r="F94" s="100"/>
      <c r="G94" s="100"/>
      <c r="H94" s="100"/>
    </row>
    <row r="95" spans="5:8" ht="12.75">
      <c r="E95" s="101"/>
      <c r="F95" s="100"/>
      <c r="G95" s="100"/>
      <c r="H95" s="100"/>
    </row>
    <row r="96" spans="5:8" ht="12.75">
      <c r="E96" s="101"/>
      <c r="F96" s="100"/>
      <c r="G96" s="100"/>
      <c r="H96" s="100"/>
    </row>
    <row r="97" spans="5:8" ht="12.75">
      <c r="E97" s="101"/>
      <c r="F97" s="100"/>
      <c r="G97" s="100"/>
      <c r="H97" s="100"/>
    </row>
    <row r="98" spans="5:8" ht="12.75">
      <c r="E98" s="100"/>
      <c r="F98" s="100"/>
      <c r="G98" s="100"/>
      <c r="H98" s="100"/>
    </row>
    <row r="99" spans="5:8" ht="12.75">
      <c r="E99" s="100"/>
      <c r="F99" s="100"/>
      <c r="G99" s="100"/>
      <c r="H99" s="100"/>
    </row>
    <row r="100" spans="5:8" ht="12.75">
      <c r="E100" s="100"/>
      <c r="F100" s="100"/>
      <c r="G100" s="100"/>
      <c r="H100" s="100"/>
    </row>
    <row r="101" spans="5:8" ht="12.75">
      <c r="E101" s="100"/>
      <c r="F101" s="100"/>
      <c r="G101" s="100"/>
      <c r="H101" s="100"/>
    </row>
    <row r="102" spans="5:8" ht="12.75">
      <c r="E102" s="100"/>
      <c r="F102" s="100"/>
      <c r="G102" s="100"/>
      <c r="H102" s="100"/>
    </row>
    <row r="103" spans="5:8" ht="12.75">
      <c r="E103" s="100"/>
      <c r="F103" s="100"/>
      <c r="G103" s="100"/>
      <c r="H103" s="100"/>
    </row>
    <row r="104" spans="5:8" ht="12.75">
      <c r="E104" s="100"/>
      <c r="F104" s="100"/>
      <c r="G104" s="100"/>
      <c r="H104" s="100"/>
    </row>
    <row r="105" spans="5:8" ht="12.75">
      <c r="E105" s="100"/>
      <c r="F105" s="100"/>
      <c r="G105" s="100"/>
      <c r="H105" s="100"/>
    </row>
    <row r="106" spans="5:8" ht="12.75">
      <c r="E106" s="100"/>
      <c r="F106" s="100"/>
      <c r="G106" s="100"/>
      <c r="H106" s="100"/>
    </row>
    <row r="107" spans="5:8" ht="12.75">
      <c r="E107" s="100"/>
      <c r="F107" s="100"/>
      <c r="G107" s="100"/>
      <c r="H107" s="100"/>
    </row>
    <row r="108" spans="5:8" ht="12.75">
      <c r="E108" s="100"/>
      <c r="F108" s="100"/>
      <c r="G108" s="100"/>
      <c r="H108" s="100"/>
    </row>
    <row r="109" spans="5:8" ht="12.75">
      <c r="E109" s="100"/>
      <c r="F109" s="100"/>
      <c r="G109" s="100"/>
      <c r="H109" s="100"/>
    </row>
    <row r="110" spans="5:8" ht="12.75">
      <c r="E110" s="100"/>
      <c r="F110" s="100"/>
      <c r="G110" s="100"/>
      <c r="H110" s="100"/>
    </row>
    <row r="111" spans="5:8" ht="12.75">
      <c r="E111" s="100"/>
      <c r="F111" s="100"/>
      <c r="G111" s="100"/>
      <c r="H111" s="100"/>
    </row>
    <row r="112" spans="5:8" ht="12.75">
      <c r="E112" s="100"/>
      <c r="F112" s="100"/>
      <c r="G112" s="100"/>
      <c r="H112" s="100"/>
    </row>
    <row r="113" spans="5:8" ht="12.75">
      <c r="E113" s="100"/>
      <c r="F113" s="100"/>
      <c r="G113" s="100"/>
      <c r="H113" s="100"/>
    </row>
    <row r="114" spans="5:8" ht="12.75">
      <c r="E114" s="100"/>
      <c r="F114" s="100"/>
      <c r="G114" s="100"/>
      <c r="H114" s="100"/>
    </row>
    <row r="115" spans="5:8" ht="12.75">
      <c r="E115" s="100"/>
      <c r="F115" s="100"/>
      <c r="G115" s="100"/>
      <c r="H115" s="100"/>
    </row>
    <row r="116" spans="5:8" ht="12.75">
      <c r="E116" s="100"/>
      <c r="F116" s="100"/>
      <c r="G116" s="100"/>
      <c r="H116" s="100"/>
    </row>
    <row r="117" spans="5:8" ht="12.75">
      <c r="E117" s="100"/>
      <c r="F117" s="100"/>
      <c r="G117" s="100"/>
      <c r="H117" s="100"/>
    </row>
    <row r="118" spans="5:8" ht="12.75">
      <c r="E118" s="100"/>
      <c r="F118" s="100"/>
      <c r="G118" s="100"/>
      <c r="H118" s="100"/>
    </row>
    <row r="119" spans="5:8" ht="12.75">
      <c r="E119" s="100"/>
      <c r="F119" s="100"/>
      <c r="G119" s="100"/>
      <c r="H119" s="100"/>
    </row>
    <row r="120" spans="5:8" ht="12.75">
      <c r="E120" s="100"/>
      <c r="F120" s="100"/>
      <c r="G120" s="100"/>
      <c r="H120" s="100"/>
    </row>
    <row r="121" spans="5:8" ht="12.75">
      <c r="E121" s="100"/>
      <c r="F121" s="100"/>
      <c r="G121" s="100"/>
      <c r="H121" s="100"/>
    </row>
    <row r="122" spans="5:8" ht="12.75">
      <c r="E122" s="100"/>
      <c r="F122" s="100"/>
      <c r="G122" s="100"/>
      <c r="H122" s="100"/>
    </row>
    <row r="123" spans="5:8" ht="12.75">
      <c r="E123" s="100"/>
      <c r="F123" s="100"/>
      <c r="G123" s="100"/>
      <c r="H123" s="100"/>
    </row>
    <row r="124" spans="5:8" ht="12.75">
      <c r="E124" s="100"/>
      <c r="F124" s="100"/>
      <c r="G124" s="100"/>
      <c r="H124" s="100"/>
    </row>
    <row r="125" spans="5:8" ht="12.75">
      <c r="E125" s="100"/>
      <c r="F125" s="100"/>
      <c r="G125" s="100"/>
      <c r="H125" s="100"/>
    </row>
    <row r="126" spans="5:8" ht="12.75">
      <c r="E126" s="100"/>
      <c r="F126" s="100"/>
      <c r="G126" s="100"/>
      <c r="H126" s="100"/>
    </row>
    <row r="127" spans="5:8" ht="12.75">
      <c r="E127" s="100"/>
      <c r="F127" s="100"/>
      <c r="G127" s="100"/>
      <c r="H127" s="100"/>
    </row>
    <row r="128" spans="5:8" ht="12.75">
      <c r="E128" s="100"/>
      <c r="F128" s="100"/>
      <c r="G128" s="100"/>
      <c r="H128" s="100"/>
    </row>
    <row r="129" spans="5:8" ht="12.75">
      <c r="E129" s="100"/>
      <c r="F129" s="100"/>
      <c r="G129" s="100"/>
      <c r="H129" s="100"/>
    </row>
    <row r="130" spans="5:8" ht="12.75">
      <c r="E130" s="100"/>
      <c r="F130" s="100"/>
      <c r="G130" s="100"/>
      <c r="H130" s="100"/>
    </row>
    <row r="131" spans="5:8" ht="12.75">
      <c r="E131" s="100"/>
      <c r="F131" s="100"/>
      <c r="G131" s="100"/>
      <c r="H131" s="100"/>
    </row>
    <row r="132" spans="5:8" ht="12.75">
      <c r="E132" s="100"/>
      <c r="F132" s="100"/>
      <c r="G132" s="100"/>
      <c r="H132" s="100"/>
    </row>
    <row r="133" spans="5:8" ht="12.75">
      <c r="E133" s="100"/>
      <c r="F133" s="100"/>
      <c r="G133" s="100"/>
      <c r="H133" s="100"/>
    </row>
    <row r="134" spans="5:8" ht="12.75">
      <c r="E134" s="100"/>
      <c r="F134" s="100"/>
      <c r="G134" s="100"/>
      <c r="H134" s="100"/>
    </row>
    <row r="135" spans="5:8" ht="12.75">
      <c r="E135" s="100"/>
      <c r="F135" s="100"/>
      <c r="G135" s="100"/>
      <c r="H135" s="100"/>
    </row>
    <row r="136" spans="5:8" ht="12.75">
      <c r="E136" s="100"/>
      <c r="F136" s="100"/>
      <c r="G136" s="100"/>
      <c r="H136" s="100"/>
    </row>
    <row r="137" spans="5:8" ht="12.75">
      <c r="E137" s="100"/>
      <c r="F137" s="100"/>
      <c r="G137" s="100"/>
      <c r="H137" s="100"/>
    </row>
    <row r="138" spans="5:8" ht="12.75">
      <c r="E138" s="100"/>
      <c r="F138" s="100"/>
      <c r="G138" s="100"/>
      <c r="H138" s="100"/>
    </row>
    <row r="139" spans="5:8" ht="12.75">
      <c r="E139" s="100"/>
      <c r="F139" s="100"/>
      <c r="G139" s="100"/>
      <c r="H139" s="100"/>
    </row>
    <row r="140" spans="5:8" ht="12.75">
      <c r="E140" s="100"/>
      <c r="F140" s="100"/>
      <c r="G140" s="100"/>
      <c r="H140" s="100"/>
    </row>
    <row r="141" spans="5:8" ht="12.75">
      <c r="E141" s="100"/>
      <c r="F141" s="100"/>
      <c r="G141" s="100"/>
      <c r="H141" s="100"/>
    </row>
    <row r="142" spans="5:8" ht="12.75">
      <c r="E142" s="100"/>
      <c r="F142" s="100"/>
      <c r="G142" s="100"/>
      <c r="H142" s="100"/>
    </row>
    <row r="143" spans="5:8" ht="12.75">
      <c r="E143" s="100"/>
      <c r="F143" s="100"/>
      <c r="G143" s="100"/>
      <c r="H143" s="100"/>
    </row>
    <row r="144" spans="5:8" ht="12.75">
      <c r="E144" s="100"/>
      <c r="F144" s="100"/>
      <c r="G144" s="100"/>
      <c r="H144" s="100"/>
    </row>
    <row r="145" spans="5:8" ht="12.75">
      <c r="E145" s="100"/>
      <c r="F145" s="100"/>
      <c r="G145" s="100"/>
      <c r="H145" s="100"/>
    </row>
    <row r="146" spans="5:8" ht="12.75">
      <c r="E146" s="100"/>
      <c r="F146" s="100"/>
      <c r="G146" s="100"/>
      <c r="H146" s="100"/>
    </row>
    <row r="147" spans="5:8" ht="12.75">
      <c r="E147" s="100"/>
      <c r="F147" s="100"/>
      <c r="G147" s="100"/>
      <c r="H147" s="100"/>
    </row>
    <row r="148" spans="5:8" ht="12.75">
      <c r="E148" s="100"/>
      <c r="F148" s="100"/>
      <c r="G148" s="100"/>
      <c r="H148" s="100"/>
    </row>
    <row r="149" spans="5:8" ht="12.75">
      <c r="E149" s="100"/>
      <c r="F149" s="100"/>
      <c r="G149" s="100"/>
      <c r="H149" s="100"/>
    </row>
    <row r="150" spans="5:8" ht="12.75">
      <c r="E150" s="100"/>
      <c r="F150" s="100"/>
      <c r="G150" s="100"/>
      <c r="H150" s="100"/>
    </row>
    <row r="151" spans="5:8" ht="12.75">
      <c r="E151" s="100"/>
      <c r="F151" s="100"/>
      <c r="G151" s="100"/>
      <c r="H151" s="100"/>
    </row>
    <row r="152" spans="5:8" ht="12.75">
      <c r="E152" s="100"/>
      <c r="F152" s="100"/>
      <c r="G152" s="100"/>
      <c r="H152" s="100"/>
    </row>
    <row r="153" spans="5:8" ht="12.75">
      <c r="E153" s="100"/>
      <c r="F153" s="100"/>
      <c r="G153" s="100"/>
      <c r="H153" s="100"/>
    </row>
    <row r="154" spans="5:8" ht="12.75">
      <c r="E154" s="100"/>
      <c r="F154" s="100"/>
      <c r="G154" s="100"/>
      <c r="H154" s="100"/>
    </row>
    <row r="155" spans="5:8" ht="12.75">
      <c r="E155" s="100"/>
      <c r="F155" s="100"/>
      <c r="G155" s="100"/>
      <c r="H155" s="100"/>
    </row>
    <row r="156" spans="5:8" ht="12.75">
      <c r="E156" s="100"/>
      <c r="F156" s="100"/>
      <c r="G156" s="100"/>
      <c r="H156" s="100"/>
    </row>
    <row r="157" spans="5:8" ht="12.75">
      <c r="E157" s="100"/>
      <c r="F157" s="100"/>
      <c r="G157" s="100"/>
      <c r="H157" s="100"/>
    </row>
    <row r="158" spans="5:8" ht="12.75">
      <c r="E158" s="100"/>
      <c r="F158" s="100"/>
      <c r="G158" s="100"/>
      <c r="H158" s="100"/>
    </row>
    <row r="159" spans="5:8" ht="12.75">
      <c r="E159" s="100"/>
      <c r="F159" s="100"/>
      <c r="G159" s="100"/>
      <c r="H159" s="100"/>
    </row>
    <row r="160" spans="5:8" ht="12.75">
      <c r="E160" s="100"/>
      <c r="F160" s="100"/>
      <c r="G160" s="100"/>
      <c r="H160" s="100"/>
    </row>
    <row r="161" spans="5:8" ht="12.75">
      <c r="E161" s="100"/>
      <c r="F161" s="100"/>
      <c r="G161" s="100"/>
      <c r="H161" s="100"/>
    </row>
    <row r="162" spans="5:8" ht="12.75">
      <c r="E162" s="100"/>
      <c r="F162" s="100"/>
      <c r="G162" s="100"/>
      <c r="H162" s="100"/>
    </row>
    <row r="163" spans="5:8" ht="12.75">
      <c r="E163" s="100"/>
      <c r="F163" s="100"/>
      <c r="G163" s="100"/>
      <c r="H163" s="100"/>
    </row>
    <row r="164" spans="5:8" ht="12.75">
      <c r="E164" s="100"/>
      <c r="F164" s="100"/>
      <c r="G164" s="100"/>
      <c r="H164" s="100"/>
    </row>
    <row r="165" spans="5:8" ht="12.75">
      <c r="E165" s="100"/>
      <c r="F165" s="100"/>
      <c r="G165" s="100"/>
      <c r="H165" s="100"/>
    </row>
    <row r="166" spans="5:8" ht="12.75">
      <c r="E166" s="100"/>
      <c r="F166" s="100"/>
      <c r="G166" s="100"/>
      <c r="H166" s="100"/>
    </row>
    <row r="167" spans="5:8" ht="12.75">
      <c r="E167" s="100"/>
      <c r="F167" s="100"/>
      <c r="G167" s="100"/>
      <c r="H167" s="100"/>
    </row>
    <row r="168" spans="5:8" ht="12.75">
      <c r="E168" s="100"/>
      <c r="F168" s="100"/>
      <c r="G168" s="100"/>
      <c r="H168" s="100"/>
    </row>
    <row r="169" spans="5:8" ht="12.75">
      <c r="E169" s="100"/>
      <c r="F169" s="100"/>
      <c r="G169" s="100"/>
      <c r="H169" s="100"/>
    </row>
    <row r="170" spans="5:8" ht="12.75">
      <c r="E170" s="100"/>
      <c r="F170" s="100"/>
      <c r="G170" s="100"/>
      <c r="H170" s="100"/>
    </row>
    <row r="171" spans="5:8" ht="12.75">
      <c r="E171" s="100"/>
      <c r="F171" s="100"/>
      <c r="G171" s="100"/>
      <c r="H171" s="100"/>
    </row>
    <row r="172" spans="5:8" ht="12.75">
      <c r="E172" s="100"/>
      <c r="F172" s="100"/>
      <c r="G172" s="100"/>
      <c r="H172" s="100"/>
    </row>
    <row r="173" spans="5:8" ht="12.75">
      <c r="E173" s="100"/>
      <c r="F173" s="100"/>
      <c r="G173" s="100"/>
      <c r="H173" s="100"/>
    </row>
    <row r="174" spans="5:8" ht="12.75">
      <c r="E174" s="100"/>
      <c r="F174" s="100"/>
      <c r="G174" s="100"/>
      <c r="H174" s="100"/>
    </row>
    <row r="175" spans="5:8" ht="12.75">
      <c r="E175" s="100"/>
      <c r="F175" s="100"/>
      <c r="G175" s="100"/>
      <c r="H175" s="100"/>
    </row>
    <row r="176" spans="5:8" ht="12.75">
      <c r="E176" s="100"/>
      <c r="F176" s="100"/>
      <c r="G176" s="100"/>
      <c r="H176" s="100"/>
    </row>
    <row r="177" spans="5:8" ht="12.75">
      <c r="E177" s="100"/>
      <c r="F177" s="100"/>
      <c r="G177" s="100"/>
      <c r="H177" s="100"/>
    </row>
    <row r="178" spans="5:8" ht="12.75">
      <c r="E178" s="100"/>
      <c r="F178" s="100"/>
      <c r="G178" s="100"/>
      <c r="H178" s="100"/>
    </row>
    <row r="179" spans="5:8" ht="12.75">
      <c r="E179" s="100"/>
      <c r="F179" s="100"/>
      <c r="G179" s="100"/>
      <c r="H179" s="100"/>
    </row>
    <row r="180" spans="5:8" ht="12.75">
      <c r="E180" s="100"/>
      <c r="F180" s="100"/>
      <c r="G180" s="100"/>
      <c r="H180" s="100"/>
    </row>
    <row r="181" spans="5:8" ht="12.75">
      <c r="E181" s="100"/>
      <c r="F181" s="100"/>
      <c r="G181" s="100"/>
      <c r="H181" s="100"/>
    </row>
    <row r="182" spans="5:8" ht="12.75">
      <c r="E182" s="100"/>
      <c r="F182" s="100"/>
      <c r="G182" s="100"/>
      <c r="H182" s="100"/>
    </row>
    <row r="183" spans="5:8" ht="12.75">
      <c r="E183" s="100"/>
      <c r="F183" s="100"/>
      <c r="G183" s="100"/>
      <c r="H183" s="100"/>
    </row>
    <row r="184" spans="5:8" ht="12.75">
      <c r="E184" s="100"/>
      <c r="F184" s="100"/>
      <c r="G184" s="100"/>
      <c r="H184" s="100"/>
    </row>
    <row r="185" spans="5:8" ht="12.75">
      <c r="E185" s="100"/>
      <c r="F185" s="100"/>
      <c r="G185" s="100"/>
      <c r="H185" s="100"/>
    </row>
    <row r="186" spans="5:8" ht="12.75">
      <c r="E186" s="100"/>
      <c r="F186" s="100"/>
      <c r="G186" s="100"/>
      <c r="H186" s="100"/>
    </row>
    <row r="187" spans="5:8" ht="12.75">
      <c r="E187" s="100"/>
      <c r="F187" s="100"/>
      <c r="G187" s="100"/>
      <c r="H187" s="100"/>
    </row>
    <row r="188" spans="5:8" ht="12.75">
      <c r="E188" s="100"/>
      <c r="F188" s="100"/>
      <c r="G188" s="100"/>
      <c r="H188" s="100"/>
    </row>
    <row r="189" spans="5:8" ht="12.75">
      <c r="E189" s="100"/>
      <c r="F189" s="100"/>
      <c r="G189" s="100"/>
      <c r="H189" s="100"/>
    </row>
    <row r="190" spans="5:8" ht="12.75">
      <c r="E190" s="100"/>
      <c r="F190" s="100"/>
      <c r="G190" s="100"/>
      <c r="H190" s="100"/>
    </row>
    <row r="191" spans="5:8" ht="12.75">
      <c r="E191" s="100"/>
      <c r="F191" s="100"/>
      <c r="G191" s="100"/>
      <c r="H191" s="100"/>
    </row>
    <row r="192" spans="5:8" ht="12.75">
      <c r="E192" s="100"/>
      <c r="F192" s="100"/>
      <c r="G192" s="100"/>
      <c r="H192" s="100"/>
    </row>
    <row r="193" spans="5:8" ht="12.75">
      <c r="E193" s="100"/>
      <c r="F193" s="100"/>
      <c r="G193" s="100"/>
      <c r="H193" s="100"/>
    </row>
    <row r="194" spans="5:8" ht="12.75">
      <c r="E194" s="100"/>
      <c r="F194" s="100"/>
      <c r="G194" s="100"/>
      <c r="H194" s="100"/>
    </row>
    <row r="195" spans="5:8" ht="12.75">
      <c r="E195" s="100"/>
      <c r="F195" s="100"/>
      <c r="G195" s="100"/>
      <c r="H195" s="100"/>
    </row>
    <row r="196" spans="5:8" ht="12.75">
      <c r="E196" s="100"/>
      <c r="F196" s="100"/>
      <c r="G196" s="100"/>
      <c r="H196" s="100"/>
    </row>
    <row r="197" spans="5:8" ht="12.75">
      <c r="E197" s="100"/>
      <c r="F197" s="100"/>
      <c r="G197" s="100"/>
      <c r="H197" s="100"/>
    </row>
    <row r="198" spans="5:8" ht="12.75">
      <c r="E198" s="100"/>
      <c r="F198" s="100"/>
      <c r="G198" s="100"/>
      <c r="H198" s="100"/>
    </row>
    <row r="199" spans="5:8" ht="12.75">
      <c r="E199" s="100"/>
      <c r="F199" s="100"/>
      <c r="G199" s="100"/>
      <c r="H199" s="100"/>
    </row>
    <row r="200" spans="5:8" ht="12.75">
      <c r="E200" s="100"/>
      <c r="F200" s="100"/>
      <c r="G200" s="100"/>
      <c r="H200" s="100"/>
    </row>
    <row r="201" spans="5:8" ht="12.75">
      <c r="E201" s="100"/>
      <c r="F201" s="100"/>
      <c r="G201" s="100"/>
      <c r="H201" s="100"/>
    </row>
    <row r="202" spans="5:8" ht="12.75">
      <c r="E202" s="100"/>
      <c r="F202" s="100"/>
      <c r="G202" s="100"/>
      <c r="H202" s="100"/>
    </row>
    <row r="203" spans="5:8" ht="12.75">
      <c r="E203" s="100"/>
      <c r="F203" s="100"/>
      <c r="G203" s="100"/>
      <c r="H203" s="100"/>
    </row>
    <row r="204" spans="5:8" ht="12.75">
      <c r="E204" s="100"/>
      <c r="F204" s="100"/>
      <c r="G204" s="100"/>
      <c r="H204" s="100"/>
    </row>
    <row r="205" spans="5:8" ht="12.75">
      <c r="E205" s="100"/>
      <c r="F205" s="100"/>
      <c r="G205" s="100"/>
      <c r="H205" s="100"/>
    </row>
    <row r="206" spans="5:8" ht="12.75">
      <c r="E206" s="100"/>
      <c r="F206" s="100"/>
      <c r="G206" s="100"/>
      <c r="H206" s="100"/>
    </row>
    <row r="207" spans="5:8" ht="12.75">
      <c r="E207" s="100"/>
      <c r="F207" s="100"/>
      <c r="G207" s="100"/>
      <c r="H207" s="100"/>
    </row>
    <row r="208" spans="5:8" ht="12.75">
      <c r="E208" s="100"/>
      <c r="F208" s="100"/>
      <c r="G208" s="100"/>
      <c r="H208" s="100"/>
    </row>
    <row r="209" spans="5:8" ht="12.75">
      <c r="E209" s="100"/>
      <c r="F209" s="100"/>
      <c r="G209" s="100"/>
      <c r="H209" s="100"/>
    </row>
    <row r="210" spans="5:8" ht="12.75">
      <c r="E210" s="100"/>
      <c r="F210" s="100"/>
      <c r="G210" s="100"/>
      <c r="H210" s="100"/>
    </row>
    <row r="211" spans="5:8" ht="12.75">
      <c r="E211" s="100"/>
      <c r="F211" s="100"/>
      <c r="G211" s="100"/>
      <c r="H211" s="100"/>
    </row>
    <row r="212" spans="5:8" ht="12.75">
      <c r="E212" s="100"/>
      <c r="F212" s="100"/>
      <c r="G212" s="100"/>
      <c r="H212" s="100"/>
    </row>
    <row r="213" spans="5:8" ht="12.75">
      <c r="E213" s="100"/>
      <c r="F213" s="100"/>
      <c r="G213" s="100"/>
      <c r="H213" s="100"/>
    </row>
    <row r="214" spans="5:8" ht="12.75">
      <c r="E214" s="100"/>
      <c r="F214" s="100"/>
      <c r="G214" s="100"/>
      <c r="H214" s="100"/>
    </row>
    <row r="215" spans="5:8" ht="12.75">
      <c r="E215" s="100"/>
      <c r="F215" s="100"/>
      <c r="G215" s="100"/>
      <c r="H215" s="100"/>
    </row>
    <row r="216" spans="5:8" ht="12.75">
      <c r="E216" s="100"/>
      <c r="F216" s="100"/>
      <c r="G216" s="100"/>
      <c r="H216" s="100"/>
    </row>
    <row r="217" spans="5:8" ht="12.75">
      <c r="E217" s="100"/>
      <c r="F217" s="100"/>
      <c r="G217" s="100"/>
      <c r="H217" s="100"/>
    </row>
    <row r="218" spans="5:8" ht="12.75">
      <c r="E218" s="100"/>
      <c r="F218" s="100"/>
      <c r="G218" s="100"/>
      <c r="H218" s="100"/>
    </row>
    <row r="219" spans="5:8" ht="12.75">
      <c r="E219" s="100"/>
      <c r="F219" s="100"/>
      <c r="G219" s="100"/>
      <c r="H219" s="100"/>
    </row>
    <row r="220" spans="5:8" ht="12.75">
      <c r="E220" s="100"/>
      <c r="F220" s="100"/>
      <c r="G220" s="100"/>
      <c r="H220" s="100"/>
    </row>
    <row r="221" spans="5:8" ht="12.75">
      <c r="E221" s="100"/>
      <c r="F221" s="100"/>
      <c r="G221" s="100"/>
      <c r="H221" s="100"/>
    </row>
    <row r="222" spans="5:8" ht="12.75">
      <c r="E222" s="100"/>
      <c r="F222" s="100"/>
      <c r="G222" s="100"/>
      <c r="H222" s="100"/>
    </row>
    <row r="223" spans="5:8" ht="12.75">
      <c r="E223" s="100"/>
      <c r="F223" s="100"/>
      <c r="G223" s="100"/>
      <c r="H223" s="100"/>
    </row>
    <row r="224" spans="5:8" ht="12.75">
      <c r="E224" s="100"/>
      <c r="F224" s="100"/>
      <c r="G224" s="100"/>
      <c r="H224" s="100"/>
    </row>
    <row r="225" spans="5:8" ht="12.75">
      <c r="E225" s="100"/>
      <c r="F225" s="100"/>
      <c r="G225" s="100"/>
      <c r="H225" s="100"/>
    </row>
    <row r="226" spans="5:8" ht="12.75">
      <c r="E226" s="100"/>
      <c r="F226" s="100"/>
      <c r="G226" s="100"/>
      <c r="H226" s="100"/>
    </row>
    <row r="227" spans="5:8" ht="12.75">
      <c r="E227" s="100"/>
      <c r="F227" s="100"/>
      <c r="G227" s="100"/>
      <c r="H227" s="100"/>
    </row>
    <row r="228" spans="5:8" ht="12.75">
      <c r="E228" s="100"/>
      <c r="F228" s="100"/>
      <c r="G228" s="100"/>
      <c r="H228" s="100"/>
    </row>
    <row r="229" spans="5:8" ht="12.75">
      <c r="E229" s="100"/>
      <c r="F229" s="100"/>
      <c r="G229" s="100"/>
      <c r="H229" s="100"/>
    </row>
    <row r="230" spans="5:8" ht="12.75">
      <c r="E230" s="100"/>
      <c r="F230" s="100"/>
      <c r="G230" s="100"/>
      <c r="H230" s="100"/>
    </row>
    <row r="231" spans="5:8" ht="12.75">
      <c r="E231" s="100"/>
      <c r="F231" s="100"/>
      <c r="G231" s="100"/>
      <c r="H231" s="100"/>
    </row>
    <row r="232" spans="5:8" ht="12.75">
      <c r="E232" s="100"/>
      <c r="F232" s="100"/>
      <c r="G232" s="100"/>
      <c r="H232" s="100"/>
    </row>
    <row r="233" spans="5:8" ht="12.75">
      <c r="E233" s="100"/>
      <c r="F233" s="100"/>
      <c r="G233" s="100"/>
      <c r="H233" s="100"/>
    </row>
    <row r="234" spans="5:8" ht="12.75">
      <c r="E234" s="100"/>
      <c r="F234" s="100"/>
      <c r="G234" s="100"/>
      <c r="H234" s="100"/>
    </row>
    <row r="235" spans="5:8" ht="12.75">
      <c r="E235" s="100"/>
      <c r="F235" s="100"/>
      <c r="G235" s="100"/>
      <c r="H235" s="100"/>
    </row>
    <row r="236" spans="5:8" ht="12.75">
      <c r="E236" s="100"/>
      <c r="F236" s="100"/>
      <c r="G236" s="100"/>
      <c r="H236" s="100"/>
    </row>
    <row r="237" spans="5:8" ht="12.75">
      <c r="E237" s="100"/>
      <c r="F237" s="100"/>
      <c r="G237" s="100"/>
      <c r="H237" s="100"/>
    </row>
    <row r="238" spans="5:8" ht="12.75">
      <c r="E238" s="100"/>
      <c r="F238" s="100"/>
      <c r="G238" s="100"/>
      <c r="H238" s="100"/>
    </row>
    <row r="239" spans="5:8" ht="12.75">
      <c r="E239" s="100"/>
      <c r="F239" s="100"/>
      <c r="G239" s="100"/>
      <c r="H239" s="100"/>
    </row>
    <row r="240" spans="5:8" ht="12.75">
      <c r="E240" s="100"/>
      <c r="F240" s="100"/>
      <c r="G240" s="100"/>
      <c r="H240" s="100"/>
    </row>
    <row r="241" spans="5:8" ht="12.75">
      <c r="E241" s="100"/>
      <c r="F241" s="100"/>
      <c r="G241" s="100"/>
      <c r="H241" s="100"/>
    </row>
    <row r="242" spans="5:8" ht="12.75">
      <c r="E242" s="100"/>
      <c r="F242" s="100"/>
      <c r="G242" s="100"/>
      <c r="H242" s="100"/>
    </row>
    <row r="243" spans="5:8" ht="12.75">
      <c r="E243" s="100"/>
      <c r="F243" s="100"/>
      <c r="G243" s="100"/>
      <c r="H243" s="100"/>
    </row>
    <row r="244" spans="5:8" ht="12.75">
      <c r="E244" s="100"/>
      <c r="F244" s="100"/>
      <c r="G244" s="100"/>
      <c r="H244" s="100"/>
    </row>
    <row r="245" spans="5:8" ht="12.75">
      <c r="E245" s="100"/>
      <c r="F245" s="100"/>
      <c r="G245" s="100"/>
      <c r="H245" s="100"/>
    </row>
    <row r="246" spans="5:8" ht="12.75">
      <c r="E246" s="100"/>
      <c r="F246" s="100"/>
      <c r="G246" s="100"/>
      <c r="H246" s="100"/>
    </row>
    <row r="247" spans="5:8" ht="12.75">
      <c r="E247" s="100"/>
      <c r="F247" s="100"/>
      <c r="G247" s="100"/>
      <c r="H247" s="100"/>
    </row>
    <row r="248" spans="5:8" ht="12.75">
      <c r="E248" s="100"/>
      <c r="F248" s="100"/>
      <c r="G248" s="100"/>
      <c r="H248" s="100"/>
    </row>
    <row r="249" spans="5:8" ht="12.75">
      <c r="E249" s="100"/>
      <c r="F249" s="100"/>
      <c r="G249" s="100"/>
      <c r="H249" s="100"/>
    </row>
    <row r="250" spans="5:8" ht="12.75">
      <c r="E250" s="100"/>
      <c r="F250" s="100"/>
      <c r="G250" s="100"/>
      <c r="H250" s="100"/>
    </row>
    <row r="251" spans="5:8" ht="12.75">
      <c r="E251" s="100"/>
      <c r="F251" s="100"/>
      <c r="G251" s="100"/>
      <c r="H251" s="100"/>
    </row>
    <row r="252" spans="5:8" ht="12.75">
      <c r="E252" s="100"/>
      <c r="F252" s="100"/>
      <c r="G252" s="100"/>
      <c r="H252" s="100"/>
    </row>
    <row r="253" spans="5:8" ht="12.75">
      <c r="E253" s="100"/>
      <c r="F253" s="100"/>
      <c r="G253" s="100"/>
      <c r="H253" s="100"/>
    </row>
    <row r="254" spans="5:8" ht="12.75">
      <c r="E254" s="100"/>
      <c r="F254" s="100"/>
      <c r="G254" s="100"/>
      <c r="H254" s="100"/>
    </row>
    <row r="255" spans="5:8" ht="12.75">
      <c r="E255" s="100"/>
      <c r="F255" s="100"/>
      <c r="G255" s="100"/>
      <c r="H255" s="100"/>
    </row>
    <row r="256" spans="5:8" ht="12.75">
      <c r="E256" s="100"/>
      <c r="F256" s="100"/>
      <c r="G256" s="100"/>
      <c r="H256" s="100"/>
    </row>
    <row r="257" spans="5:8" ht="12.75">
      <c r="E257" s="100"/>
      <c r="F257" s="100"/>
      <c r="G257" s="100"/>
      <c r="H257" s="100"/>
    </row>
    <row r="258" spans="5:8" ht="12.75">
      <c r="E258" s="100"/>
      <c r="F258" s="100"/>
      <c r="G258" s="100"/>
      <c r="H258" s="100"/>
    </row>
    <row r="259" spans="5:8" ht="12.75">
      <c r="E259" s="100"/>
      <c r="F259" s="100"/>
      <c r="G259" s="100"/>
      <c r="H259" s="100"/>
    </row>
    <row r="260" spans="5:8" ht="12.75">
      <c r="E260" s="100"/>
      <c r="F260" s="100"/>
      <c r="G260" s="100"/>
      <c r="H260" s="100"/>
    </row>
    <row r="261" spans="5:8" ht="12.75">
      <c r="E261" s="100"/>
      <c r="F261" s="100"/>
      <c r="G261" s="100"/>
      <c r="H261" s="100"/>
    </row>
    <row r="262" spans="5:8" ht="12.75">
      <c r="E262" s="100"/>
      <c r="F262" s="100"/>
      <c r="G262" s="100"/>
      <c r="H262" s="100"/>
    </row>
    <row r="263" spans="5:8" ht="12.75">
      <c r="E263" s="100"/>
      <c r="F263" s="100"/>
      <c r="G263" s="100"/>
      <c r="H263" s="100"/>
    </row>
    <row r="264" spans="5:8" ht="12.75">
      <c r="E264" s="100"/>
      <c r="F264" s="100"/>
      <c r="G264" s="100"/>
      <c r="H264" s="100"/>
    </row>
    <row r="265" spans="5:8" ht="12.75">
      <c r="E265" s="100"/>
      <c r="F265" s="100"/>
      <c r="G265" s="100"/>
      <c r="H265" s="100"/>
    </row>
    <row r="266" spans="5:8" ht="12.75">
      <c r="E266" s="100"/>
      <c r="F266" s="100"/>
      <c r="G266" s="100"/>
      <c r="H266" s="100"/>
    </row>
    <row r="267" spans="5:8" ht="12.75">
      <c r="E267" s="100"/>
      <c r="F267" s="100"/>
      <c r="G267" s="100"/>
      <c r="H267" s="100"/>
    </row>
    <row r="268" spans="5:8" ht="12.75">
      <c r="E268" s="100"/>
      <c r="F268" s="100"/>
      <c r="G268" s="100"/>
      <c r="H268" s="100"/>
    </row>
    <row r="269" spans="5:8" ht="12.75">
      <c r="E269" s="100"/>
      <c r="F269" s="100"/>
      <c r="G269" s="100"/>
      <c r="H269" s="100"/>
    </row>
    <row r="270" spans="5:8" ht="12.75">
      <c r="E270" s="100"/>
      <c r="F270" s="100"/>
      <c r="G270" s="100"/>
      <c r="H270" s="100"/>
    </row>
    <row r="271" spans="5:8" ht="12.75">
      <c r="E271" s="100"/>
      <c r="F271" s="100"/>
      <c r="G271" s="100"/>
      <c r="H271" s="100"/>
    </row>
    <row r="272" spans="5:8" ht="12.75">
      <c r="E272" s="100"/>
      <c r="F272" s="100"/>
      <c r="G272" s="100"/>
      <c r="H272" s="100"/>
    </row>
    <row r="273" spans="5:8" ht="12.75">
      <c r="E273" s="100"/>
      <c r="F273" s="100"/>
      <c r="G273" s="100"/>
      <c r="H273" s="100"/>
    </row>
    <row r="274" spans="5:8" ht="12.75">
      <c r="E274" s="100"/>
      <c r="F274" s="100"/>
      <c r="G274" s="100"/>
      <c r="H274" s="100"/>
    </row>
    <row r="275" spans="5:8" ht="12.75">
      <c r="E275" s="100"/>
      <c r="F275" s="100"/>
      <c r="G275" s="100"/>
      <c r="H275" s="100"/>
    </row>
    <row r="276" spans="5:8" ht="12.75">
      <c r="E276" s="100"/>
      <c r="F276" s="100"/>
      <c r="G276" s="100"/>
      <c r="H276" s="100"/>
    </row>
    <row r="277" spans="5:8" ht="12.75">
      <c r="E277" s="100"/>
      <c r="F277" s="100"/>
      <c r="G277" s="100"/>
      <c r="H277" s="100"/>
    </row>
    <row r="278" spans="5:8" ht="12.75">
      <c r="E278" s="100"/>
      <c r="F278" s="100"/>
      <c r="G278" s="100"/>
      <c r="H278" s="100"/>
    </row>
    <row r="279" spans="5:8" ht="12.75">
      <c r="E279" s="100"/>
      <c r="F279" s="100"/>
      <c r="G279" s="100"/>
      <c r="H279" s="100"/>
    </row>
    <row r="280" spans="5:8" ht="12.75">
      <c r="E280" s="100"/>
      <c r="F280" s="100"/>
      <c r="G280" s="100"/>
      <c r="H280" s="100"/>
    </row>
    <row r="281" spans="5:8" ht="12.75">
      <c r="E281" s="100"/>
      <c r="F281" s="100"/>
      <c r="G281" s="100"/>
      <c r="H281" s="100"/>
    </row>
    <row r="282" spans="5:8" ht="12.75">
      <c r="E282" s="100"/>
      <c r="F282" s="100"/>
      <c r="G282" s="100"/>
      <c r="H282" s="100"/>
    </row>
    <row r="283" spans="5:8" ht="12.75">
      <c r="E283" s="100"/>
      <c r="F283" s="100"/>
      <c r="G283" s="100"/>
      <c r="H283" s="100"/>
    </row>
    <row r="284" spans="5:8" ht="12.75">
      <c r="E284" s="100"/>
      <c r="F284" s="100"/>
      <c r="G284" s="100"/>
      <c r="H284" s="100"/>
    </row>
    <row r="285" spans="5:8" ht="12.75">
      <c r="E285" s="100"/>
      <c r="F285" s="100"/>
      <c r="G285" s="100"/>
      <c r="H285" s="100"/>
    </row>
    <row r="286" spans="5:8" ht="12.75">
      <c r="E286" s="100"/>
      <c r="F286" s="100"/>
      <c r="G286" s="100"/>
      <c r="H286" s="100"/>
    </row>
    <row r="287" spans="5:8" ht="12.75">
      <c r="E287" s="100"/>
      <c r="F287" s="100"/>
      <c r="G287" s="100"/>
      <c r="H287" s="100"/>
    </row>
    <row r="288" spans="5:8" ht="12.75">
      <c r="E288" s="100"/>
      <c r="F288" s="100"/>
      <c r="G288" s="100"/>
      <c r="H288" s="100"/>
    </row>
    <row r="289" spans="5:8" ht="12.75">
      <c r="E289" s="100"/>
      <c r="F289" s="100"/>
      <c r="G289" s="100"/>
      <c r="H289" s="100"/>
    </row>
    <row r="290" spans="5:8" ht="12.75">
      <c r="E290" s="100"/>
      <c r="F290" s="100"/>
      <c r="G290" s="100"/>
      <c r="H290" s="100"/>
    </row>
    <row r="291" spans="5:8" ht="12.75">
      <c r="E291" s="100"/>
      <c r="F291" s="100"/>
      <c r="G291" s="100"/>
      <c r="H291" s="100"/>
    </row>
    <row r="292" spans="5:8" ht="12.75">
      <c r="E292" s="100"/>
      <c r="F292" s="100"/>
      <c r="G292" s="100"/>
      <c r="H292" s="100"/>
    </row>
    <row r="293" spans="5:8" ht="12.75">
      <c r="E293" s="100"/>
      <c r="F293" s="100"/>
      <c r="G293" s="100"/>
      <c r="H293" s="100"/>
    </row>
    <row r="294" spans="5:8" ht="12.75">
      <c r="E294" s="100"/>
      <c r="F294" s="100"/>
      <c r="G294" s="100"/>
      <c r="H294" s="100"/>
    </row>
    <row r="295" spans="5:8" ht="12.75">
      <c r="E295" s="100"/>
      <c r="F295" s="100"/>
      <c r="G295" s="100"/>
      <c r="H295" s="100"/>
    </row>
    <row r="296" spans="5:8" ht="12.75">
      <c r="E296" s="100"/>
      <c r="F296" s="100"/>
      <c r="G296" s="100"/>
      <c r="H296" s="100"/>
    </row>
    <row r="297" spans="5:8" ht="12.75">
      <c r="E297" s="100"/>
      <c r="F297" s="100"/>
      <c r="G297" s="100"/>
      <c r="H297" s="100"/>
    </row>
    <row r="298" spans="5:8" ht="12.75">
      <c r="E298" s="100"/>
      <c r="F298" s="100"/>
      <c r="G298" s="100"/>
      <c r="H298" s="100"/>
    </row>
    <row r="299" spans="5:8" ht="12.75">
      <c r="E299" s="100"/>
      <c r="F299" s="100"/>
      <c r="G299" s="100"/>
      <c r="H299" s="100"/>
    </row>
    <row r="300" spans="5:8" ht="12.75">
      <c r="E300" s="100"/>
      <c r="F300" s="100"/>
      <c r="G300" s="100"/>
      <c r="H300" s="100"/>
    </row>
    <row r="301" spans="5:8" ht="12.75">
      <c r="E301" s="100"/>
      <c r="F301" s="100"/>
      <c r="G301" s="100"/>
      <c r="H301" s="100"/>
    </row>
    <row r="302" spans="5:8" ht="12.75">
      <c r="E302" s="100"/>
      <c r="F302" s="100"/>
      <c r="G302" s="100"/>
      <c r="H302" s="100"/>
    </row>
    <row r="303" spans="5:8" ht="12.75">
      <c r="E303" s="100"/>
      <c r="F303" s="100"/>
      <c r="G303" s="100"/>
      <c r="H303" s="100"/>
    </row>
    <row r="304" spans="5:8" ht="12.75">
      <c r="E304" s="100"/>
      <c r="F304" s="100"/>
      <c r="G304" s="100"/>
      <c r="H304" s="100"/>
    </row>
    <row r="305" spans="5:8" ht="12.75">
      <c r="E305" s="100"/>
      <c r="F305" s="100"/>
      <c r="G305" s="100"/>
      <c r="H305" s="100"/>
    </row>
    <row r="306" spans="5:8" ht="12.75">
      <c r="E306" s="100"/>
      <c r="F306" s="100"/>
      <c r="G306" s="100"/>
      <c r="H306" s="100"/>
    </row>
    <row r="307" spans="5:8" ht="12.75">
      <c r="E307" s="100"/>
      <c r="F307" s="100"/>
      <c r="G307" s="100"/>
      <c r="H307" s="100"/>
    </row>
    <row r="308" spans="5:8" ht="12.75">
      <c r="E308" s="100"/>
      <c r="F308" s="100"/>
      <c r="G308" s="100"/>
      <c r="H308" s="100"/>
    </row>
    <row r="309" spans="5:8" ht="12.75">
      <c r="E309" s="100"/>
      <c r="F309" s="100"/>
      <c r="G309" s="100"/>
      <c r="H309" s="100"/>
    </row>
    <row r="310" spans="5:8" ht="12.75">
      <c r="E310" s="100"/>
      <c r="F310" s="100"/>
      <c r="G310" s="100"/>
      <c r="H310" s="100"/>
    </row>
    <row r="311" spans="5:8" ht="12.75">
      <c r="E311" s="100"/>
      <c r="F311" s="100"/>
      <c r="G311" s="100"/>
      <c r="H311" s="100"/>
    </row>
    <row r="312" spans="5:8" ht="12.75">
      <c r="E312" s="100"/>
      <c r="F312" s="100"/>
      <c r="G312" s="100"/>
      <c r="H312" s="100"/>
    </row>
    <row r="313" spans="5:8" ht="12.75">
      <c r="E313" s="100"/>
      <c r="F313" s="100"/>
      <c r="G313" s="100"/>
      <c r="H313" s="100"/>
    </row>
    <row r="314" spans="5:8" ht="12.75">
      <c r="E314" s="100"/>
      <c r="F314" s="100"/>
      <c r="G314" s="100"/>
      <c r="H314" s="100"/>
    </row>
    <row r="315" spans="5:8" ht="12.75">
      <c r="E315" s="100"/>
      <c r="F315" s="100"/>
      <c r="G315" s="100"/>
      <c r="H315" s="100"/>
    </row>
    <row r="316" spans="5:8" ht="12.75">
      <c r="E316" s="100"/>
      <c r="F316" s="100"/>
      <c r="G316" s="100"/>
      <c r="H316" s="100"/>
    </row>
    <row r="317" spans="5:8" ht="12.75">
      <c r="E317" s="100"/>
      <c r="F317" s="100"/>
      <c r="G317" s="100"/>
      <c r="H317" s="100"/>
    </row>
    <row r="318" spans="5:8" ht="12.75">
      <c r="E318" s="100"/>
      <c r="F318" s="100"/>
      <c r="G318" s="100"/>
      <c r="H318" s="100"/>
    </row>
    <row r="319" spans="5:8" ht="12.75">
      <c r="E319" s="100"/>
      <c r="F319" s="100"/>
      <c r="G319" s="100"/>
      <c r="H319" s="100"/>
    </row>
    <row r="320" spans="5:8" ht="12.75">
      <c r="E320" s="100"/>
      <c r="F320" s="100"/>
      <c r="G320" s="100"/>
      <c r="H320" s="100"/>
    </row>
    <row r="321" spans="5:8" ht="12.75">
      <c r="E321" s="100"/>
      <c r="F321" s="100"/>
      <c r="G321" s="100"/>
      <c r="H321" s="100"/>
    </row>
    <row r="322" spans="5:8" ht="12.75">
      <c r="E322" s="100"/>
      <c r="F322" s="100"/>
      <c r="G322" s="100"/>
      <c r="H322" s="100"/>
    </row>
    <row r="323" spans="5:8" ht="12.75">
      <c r="E323" s="100"/>
      <c r="F323" s="100"/>
      <c r="G323" s="100"/>
      <c r="H323" s="100"/>
    </row>
    <row r="324" spans="5:8" ht="12.75">
      <c r="E324" s="100"/>
      <c r="F324" s="100"/>
      <c r="G324" s="100"/>
      <c r="H324" s="100"/>
    </row>
    <row r="325" spans="5:8" ht="12.75">
      <c r="E325" s="100"/>
      <c r="F325" s="100"/>
      <c r="G325" s="100"/>
      <c r="H325" s="100"/>
    </row>
    <row r="326" spans="5:8" ht="12.75">
      <c r="E326" s="100"/>
      <c r="F326" s="100"/>
      <c r="G326" s="100"/>
      <c r="H326" s="100"/>
    </row>
    <row r="327" spans="5:8" ht="12.75">
      <c r="E327" s="100"/>
      <c r="F327" s="100"/>
      <c r="G327" s="100"/>
      <c r="H327" s="100"/>
    </row>
    <row r="328" spans="5:8" ht="12.75">
      <c r="E328" s="100"/>
      <c r="F328" s="100"/>
      <c r="G328" s="100"/>
      <c r="H328" s="100"/>
    </row>
    <row r="329" spans="5:8" ht="12.75">
      <c r="E329" s="100"/>
      <c r="F329" s="100"/>
      <c r="G329" s="100"/>
      <c r="H329" s="100"/>
    </row>
    <row r="330" spans="5:8" ht="12.75">
      <c r="E330" s="100"/>
      <c r="F330" s="100"/>
      <c r="G330" s="100"/>
      <c r="H330" s="100"/>
    </row>
    <row r="331" spans="5:8" ht="12.75">
      <c r="E331" s="100"/>
      <c r="F331" s="100"/>
      <c r="G331" s="100"/>
      <c r="H331" s="100"/>
    </row>
    <row r="332" spans="5:8" ht="12.75">
      <c r="E332" s="100"/>
      <c r="F332" s="100"/>
      <c r="G332" s="100"/>
      <c r="H332" s="100"/>
    </row>
    <row r="333" spans="5:8" ht="12.75">
      <c r="E333" s="100"/>
      <c r="F333" s="100"/>
      <c r="G333" s="100"/>
      <c r="H333" s="100"/>
    </row>
    <row r="334" spans="5:8" ht="12.75">
      <c r="E334" s="100"/>
      <c r="F334" s="100"/>
      <c r="G334" s="100"/>
      <c r="H334" s="100"/>
    </row>
    <row r="335" spans="5:8" ht="12.75">
      <c r="E335" s="100"/>
      <c r="F335" s="100"/>
      <c r="G335" s="100"/>
      <c r="H335" s="100"/>
    </row>
    <row r="336" spans="5:8" ht="12.75">
      <c r="E336" s="100"/>
      <c r="F336" s="100"/>
      <c r="G336" s="100"/>
      <c r="H336" s="100"/>
    </row>
    <row r="337" spans="5:8" ht="12.75">
      <c r="E337" s="100"/>
      <c r="F337" s="100"/>
      <c r="G337" s="100"/>
      <c r="H337" s="100"/>
    </row>
    <row r="338" spans="5:8" ht="12.75">
      <c r="E338" s="100"/>
      <c r="F338" s="100"/>
      <c r="G338" s="100"/>
      <c r="H338" s="100"/>
    </row>
    <row r="339" spans="5:8" ht="12.75">
      <c r="E339" s="100"/>
      <c r="F339" s="100"/>
      <c r="G339" s="100"/>
      <c r="H339" s="100"/>
    </row>
    <row r="340" spans="5:8" ht="12.75">
      <c r="E340" s="100"/>
      <c r="F340" s="100"/>
      <c r="G340" s="100"/>
      <c r="H340" s="100"/>
    </row>
    <row r="341" spans="5:8" ht="12.75">
      <c r="E341" s="100"/>
      <c r="F341" s="100"/>
      <c r="G341" s="100"/>
      <c r="H341" s="100"/>
    </row>
    <row r="342" spans="5:8" ht="12.75">
      <c r="E342" s="100"/>
      <c r="F342" s="100"/>
      <c r="G342" s="100"/>
      <c r="H342" s="100"/>
    </row>
    <row r="343" spans="5:8" ht="12.75">
      <c r="E343" s="100"/>
      <c r="F343" s="100"/>
      <c r="G343" s="100"/>
      <c r="H343" s="100"/>
    </row>
    <row r="344" spans="5:8" ht="12.75">
      <c r="E344" s="100"/>
      <c r="F344" s="100"/>
      <c r="G344" s="100"/>
      <c r="H344" s="100"/>
    </row>
    <row r="345" spans="5:8" ht="12.75">
      <c r="E345" s="100"/>
      <c r="F345" s="100"/>
      <c r="G345" s="100"/>
      <c r="H345" s="100"/>
    </row>
    <row r="346" spans="5:8" ht="12.75">
      <c r="E346" s="100"/>
      <c r="F346" s="100"/>
      <c r="G346" s="100"/>
      <c r="H346" s="100"/>
    </row>
    <row r="347" spans="5:8" ht="12.75">
      <c r="E347" s="100"/>
      <c r="F347" s="100"/>
      <c r="G347" s="100"/>
      <c r="H347" s="100"/>
    </row>
    <row r="348" spans="5:8" ht="12.75">
      <c r="E348" s="100"/>
      <c r="F348" s="100"/>
      <c r="G348" s="100"/>
      <c r="H348" s="100"/>
    </row>
    <row r="349" spans="5:8" ht="12.75">
      <c r="E349" s="100"/>
      <c r="F349" s="100"/>
      <c r="G349" s="100"/>
      <c r="H349" s="100"/>
    </row>
    <row r="350" spans="5:8" ht="12.75">
      <c r="E350" s="100"/>
      <c r="F350" s="100"/>
      <c r="G350" s="100"/>
      <c r="H350" s="100"/>
    </row>
    <row r="351" spans="5:8" ht="12.75">
      <c r="E351" s="100"/>
      <c r="F351" s="100"/>
      <c r="G351" s="100"/>
      <c r="H351" s="100"/>
    </row>
    <row r="352" spans="5:8" ht="12.75">
      <c r="E352" s="100"/>
      <c r="F352" s="100"/>
      <c r="G352" s="100"/>
      <c r="H352" s="100"/>
    </row>
    <row r="353" spans="5:8" ht="12.75">
      <c r="E353" s="100"/>
      <c r="F353" s="100"/>
      <c r="G353" s="100"/>
      <c r="H353" s="100"/>
    </row>
    <row r="354" spans="5:8" ht="12.75">
      <c r="E354" s="100"/>
      <c r="F354" s="100"/>
      <c r="G354" s="100"/>
      <c r="H354" s="100"/>
    </row>
    <row r="355" spans="5:8" ht="12.75">
      <c r="E355" s="100"/>
      <c r="F355" s="100"/>
      <c r="G355" s="100"/>
      <c r="H355" s="100"/>
    </row>
    <row r="356" spans="5:8" ht="12.75">
      <c r="E356" s="100"/>
      <c r="F356" s="100"/>
      <c r="G356" s="100"/>
      <c r="H356" s="100"/>
    </row>
    <row r="357" spans="5:8" ht="12.75">
      <c r="E357" s="100"/>
      <c r="F357" s="100"/>
      <c r="G357" s="100"/>
      <c r="H357" s="100"/>
    </row>
    <row r="358" spans="5:8" ht="12.75">
      <c r="E358" s="100"/>
      <c r="F358" s="100"/>
      <c r="G358" s="100"/>
      <c r="H358" s="100"/>
    </row>
    <row r="359" spans="5:8" ht="12.75">
      <c r="E359" s="100"/>
      <c r="F359" s="100"/>
      <c r="G359" s="100"/>
      <c r="H359" s="100"/>
    </row>
    <row r="360" spans="5:8" ht="12.75">
      <c r="E360" s="100"/>
      <c r="F360" s="100"/>
      <c r="G360" s="100"/>
      <c r="H360" s="100"/>
    </row>
    <row r="361" spans="5:8" ht="12.75">
      <c r="E361" s="100"/>
      <c r="F361" s="100"/>
      <c r="G361" s="100"/>
      <c r="H361" s="100"/>
    </row>
    <row r="362" spans="5:8" ht="12.75">
      <c r="E362" s="100"/>
      <c r="F362" s="100"/>
      <c r="G362" s="100"/>
      <c r="H362" s="100"/>
    </row>
    <row r="363" spans="5:8" ht="12.75">
      <c r="E363" s="100"/>
      <c r="F363" s="100"/>
      <c r="G363" s="100"/>
      <c r="H363" s="100"/>
    </row>
    <row r="364" spans="5:8" ht="12.75">
      <c r="E364" s="100"/>
      <c r="F364" s="100"/>
      <c r="G364" s="100"/>
      <c r="H364" s="100"/>
    </row>
    <row r="365" spans="5:8" ht="12.75">
      <c r="E365" s="100"/>
      <c r="F365" s="100"/>
      <c r="G365" s="100"/>
      <c r="H365" s="100"/>
    </row>
    <row r="366" spans="5:8" ht="12.75">
      <c r="E366" s="100"/>
      <c r="F366" s="100"/>
      <c r="G366" s="100"/>
      <c r="H366" s="100"/>
    </row>
    <row r="367" spans="5:8" ht="12.75">
      <c r="E367" s="100"/>
      <c r="F367" s="100"/>
      <c r="G367" s="100"/>
      <c r="H367" s="100"/>
    </row>
    <row r="368" spans="5:8" ht="12.75">
      <c r="E368" s="100"/>
      <c r="F368" s="100"/>
      <c r="G368" s="100"/>
      <c r="H368" s="100"/>
    </row>
    <row r="369" spans="5:8" ht="12.75">
      <c r="E369" s="100"/>
      <c r="F369" s="100"/>
      <c r="G369" s="100"/>
      <c r="H369" s="100"/>
    </row>
    <row r="370" spans="5:8" ht="12.75">
      <c r="E370" s="100"/>
      <c r="F370" s="100"/>
      <c r="G370" s="100"/>
      <c r="H370" s="100"/>
    </row>
    <row r="371" spans="5:8" ht="12.75">
      <c r="E371" s="100"/>
      <c r="F371" s="100"/>
      <c r="G371" s="100"/>
      <c r="H371" s="100"/>
    </row>
    <row r="372" spans="5:8" ht="12.75">
      <c r="E372" s="100"/>
      <c r="F372" s="100"/>
      <c r="G372" s="100"/>
      <c r="H372" s="100"/>
    </row>
    <row r="373" spans="5:8" ht="12.75">
      <c r="E373" s="100"/>
      <c r="F373" s="100"/>
      <c r="G373" s="100"/>
      <c r="H373" s="100"/>
    </row>
    <row r="374" spans="5:8" ht="12.75">
      <c r="E374" s="100"/>
      <c r="F374" s="100"/>
      <c r="G374" s="100"/>
      <c r="H374" s="100"/>
    </row>
    <row r="375" spans="5:8" ht="12.75">
      <c r="E375" s="100"/>
      <c r="F375" s="100"/>
      <c r="G375" s="100"/>
      <c r="H375" s="100"/>
    </row>
    <row r="376" spans="5:8" ht="12.75">
      <c r="E376" s="100"/>
      <c r="F376" s="100"/>
      <c r="G376" s="100"/>
      <c r="H376" s="100"/>
    </row>
    <row r="377" spans="5:8" ht="12.75">
      <c r="E377" s="100"/>
      <c r="F377" s="100"/>
      <c r="G377" s="100"/>
      <c r="H377" s="100"/>
    </row>
    <row r="378" spans="5:8" ht="12.75">
      <c r="E378" s="100"/>
      <c r="F378" s="100"/>
      <c r="G378" s="100"/>
      <c r="H378" s="100"/>
    </row>
    <row r="379" spans="5:8" ht="12.75">
      <c r="E379" s="100"/>
      <c r="F379" s="100"/>
      <c r="G379" s="100"/>
      <c r="H379" s="100"/>
    </row>
  </sheetData>
  <mergeCells count="2">
    <mergeCell ref="E12:F12"/>
    <mergeCell ref="H12:I12"/>
  </mergeCells>
  <printOptions/>
  <pageMargins left="0.33" right="0.27" top="0.8" bottom="0.69" header="0.5" footer="0.5"/>
  <pageSetup fitToHeight="1" fitToWidth="1"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C1:G60"/>
  <sheetViews>
    <sheetView zoomScale="90" zoomScaleNormal="90" workbookViewId="0" topLeftCell="D72">
      <selection activeCell="G83" sqref="G83"/>
    </sheetView>
  </sheetViews>
  <sheetFormatPr defaultColWidth="9.140625" defaultRowHeight="12.75" customHeight="1"/>
  <cols>
    <col min="1" max="1" width="4.57421875" style="91" customWidth="1"/>
    <col min="2" max="2" width="3.28125" style="91" customWidth="1"/>
    <col min="3" max="3" width="49.28125" style="91" customWidth="1"/>
    <col min="4" max="4" width="9.421875" style="91" customWidth="1"/>
    <col min="5" max="5" width="18.421875" style="91" customWidth="1"/>
    <col min="6" max="6" width="1.7109375" style="91" customWidth="1"/>
    <col min="7" max="7" width="18.421875" style="91" customWidth="1"/>
    <col min="8" max="16384" width="9.140625" style="91" customWidth="1"/>
  </cols>
  <sheetData>
    <row r="1" spans="3:7" ht="13.5">
      <c r="C1" s="108" t="s">
        <v>196</v>
      </c>
      <c r="D1" s="108"/>
      <c r="E1" s="95"/>
      <c r="F1" s="95"/>
      <c r="G1" s="109"/>
    </row>
    <row r="2" spans="3:7" ht="13.5">
      <c r="C2" s="95"/>
      <c r="D2" s="95"/>
      <c r="E2" s="95"/>
      <c r="F2" s="95"/>
      <c r="G2" s="95"/>
    </row>
    <row r="3" spans="3:7" ht="13.5">
      <c r="C3" s="108" t="s">
        <v>197</v>
      </c>
      <c r="D3" s="108"/>
      <c r="E3" s="95"/>
      <c r="F3" s="95"/>
      <c r="G3" s="95"/>
    </row>
    <row r="4" spans="3:7" ht="13.5">
      <c r="C4" s="95"/>
      <c r="D4" s="95"/>
      <c r="E4" s="110" t="s">
        <v>198</v>
      </c>
      <c r="F4" s="111"/>
      <c r="G4" s="110" t="s">
        <v>199</v>
      </c>
    </row>
    <row r="5" spans="3:7" ht="13.5">
      <c r="C5" s="95"/>
      <c r="D5" s="95"/>
      <c r="E5" s="110" t="s">
        <v>200</v>
      </c>
      <c r="F5" s="111"/>
      <c r="G5" s="110" t="s">
        <v>201</v>
      </c>
    </row>
    <row r="6" spans="3:7" ht="13.5">
      <c r="C6" s="95"/>
      <c r="D6" s="95"/>
      <c r="E6" s="110" t="s">
        <v>162</v>
      </c>
      <c r="F6" s="111"/>
      <c r="G6" s="110" t="s">
        <v>202</v>
      </c>
    </row>
    <row r="7" spans="3:7" ht="13.5">
      <c r="C7" s="95"/>
      <c r="D7" s="95"/>
      <c r="E7" s="110" t="s">
        <v>166</v>
      </c>
      <c r="F7" s="111"/>
      <c r="G7" s="110" t="s">
        <v>203</v>
      </c>
    </row>
    <row r="8" spans="3:7" ht="13.5">
      <c r="C8" s="95"/>
      <c r="D8" s="145"/>
      <c r="E8" s="112" t="str">
        <f>+PL!E16</f>
        <v>31/03/2002</v>
      </c>
      <c r="F8" s="111"/>
      <c r="G8" s="112" t="s">
        <v>110</v>
      </c>
    </row>
    <row r="9" spans="3:7" ht="13.5">
      <c r="C9" s="95"/>
      <c r="D9" s="95"/>
      <c r="E9" s="110" t="s">
        <v>23</v>
      </c>
      <c r="F9" s="110"/>
      <c r="G9" s="110" t="s">
        <v>23</v>
      </c>
    </row>
    <row r="10" spans="3:7" ht="13.5">
      <c r="C10" s="108" t="s">
        <v>24</v>
      </c>
      <c r="D10" s="108"/>
      <c r="E10" s="95"/>
      <c r="F10" s="95"/>
      <c r="G10" s="110"/>
    </row>
    <row r="11" spans="3:7" ht="13.5">
      <c r="C11" s="95"/>
      <c r="D11" s="95"/>
      <c r="E11" s="113"/>
      <c r="F11" s="114"/>
      <c r="G11" s="115" t="s">
        <v>109</v>
      </c>
    </row>
    <row r="12" spans="3:7" ht="13.5">
      <c r="C12" s="95" t="s">
        <v>25</v>
      </c>
      <c r="D12" s="95"/>
      <c r="E12" s="116">
        <v>1285340</v>
      </c>
      <c r="F12" s="95"/>
      <c r="G12" s="117">
        <v>844349</v>
      </c>
    </row>
    <row r="13" spans="3:7" ht="13.5">
      <c r="C13" s="95" t="s">
        <v>26</v>
      </c>
      <c r="D13" s="95"/>
      <c r="E13" s="116">
        <v>471086</v>
      </c>
      <c r="F13" s="95"/>
      <c r="G13" s="117">
        <v>136451</v>
      </c>
    </row>
    <row r="14" spans="3:7" ht="13.5">
      <c r="C14" s="95" t="s">
        <v>27</v>
      </c>
      <c r="D14" s="95"/>
      <c r="E14" s="116">
        <v>376174</v>
      </c>
      <c r="F14" s="95"/>
      <c r="G14" s="117">
        <v>131932</v>
      </c>
    </row>
    <row r="15" spans="3:7" ht="13.5">
      <c r="C15" s="95" t="s">
        <v>28</v>
      </c>
      <c r="D15" s="95"/>
      <c r="E15" s="116">
        <v>2621050</v>
      </c>
      <c r="F15" s="95"/>
      <c r="G15" s="117">
        <v>2335101</v>
      </c>
    </row>
    <row r="16" spans="3:7" ht="13.5">
      <c r="C16" s="95" t="s">
        <v>29</v>
      </c>
      <c r="D16" s="95"/>
      <c r="E16" s="116">
        <v>12989866</v>
      </c>
      <c r="F16" s="95"/>
      <c r="G16" s="117">
        <f>12473518+475294</f>
        <v>12948812</v>
      </c>
    </row>
    <row r="17" spans="3:7" ht="13.5">
      <c r="C17" s="95" t="s">
        <v>30</v>
      </c>
      <c r="D17" s="95"/>
      <c r="E17" s="116">
        <v>228487</v>
      </c>
      <c r="F17" s="95"/>
      <c r="G17" s="117">
        <v>154763</v>
      </c>
    </row>
    <row r="18" spans="3:7" ht="13.5">
      <c r="C18" s="95" t="s">
        <v>31</v>
      </c>
      <c r="D18" s="95"/>
      <c r="E18" s="116">
        <v>575565</v>
      </c>
      <c r="F18" s="95"/>
      <c r="G18" s="117">
        <v>565700</v>
      </c>
    </row>
    <row r="19" spans="3:7" ht="13.5">
      <c r="C19" s="95" t="s">
        <v>309</v>
      </c>
      <c r="D19" s="95"/>
      <c r="E19" s="116">
        <v>100</v>
      </c>
      <c r="F19" s="95"/>
      <c r="G19" s="117">
        <v>0</v>
      </c>
    </row>
    <row r="20" spans="3:7" ht="13.5">
      <c r="C20" s="95" t="s">
        <v>32</v>
      </c>
      <c r="D20" s="95"/>
      <c r="E20" s="116">
        <v>0</v>
      </c>
      <c r="F20" s="95"/>
      <c r="G20" s="117">
        <v>683</v>
      </c>
    </row>
    <row r="21" spans="3:7" ht="13.5">
      <c r="C21" s="95" t="s">
        <v>204</v>
      </c>
      <c r="D21" s="95"/>
      <c r="E21" s="116">
        <v>610</v>
      </c>
      <c r="F21" s="95"/>
      <c r="G21" s="117">
        <v>4736</v>
      </c>
    </row>
    <row r="22" spans="3:7" ht="13.5">
      <c r="C22" s="95" t="s">
        <v>205</v>
      </c>
      <c r="D22" s="95"/>
      <c r="E22" s="116">
        <v>164060</v>
      </c>
      <c r="F22" s="95"/>
      <c r="G22" s="117">
        <v>152328</v>
      </c>
    </row>
    <row r="23" spans="3:7" ht="13.5">
      <c r="C23" s="95" t="s">
        <v>132</v>
      </c>
      <c r="D23" s="95"/>
      <c r="E23" s="116">
        <v>39284</v>
      </c>
      <c r="F23" s="95"/>
      <c r="G23" s="117">
        <v>42229</v>
      </c>
    </row>
    <row r="24" spans="3:7" ht="13.5">
      <c r="C24" s="95" t="s">
        <v>325</v>
      </c>
      <c r="D24" s="95"/>
      <c r="E24" s="116">
        <v>17960</v>
      </c>
      <c r="F24" s="95"/>
      <c r="G24" s="117">
        <v>18121</v>
      </c>
    </row>
    <row r="25" spans="3:7" ht="13.5">
      <c r="C25" s="95" t="s">
        <v>112</v>
      </c>
      <c r="D25" s="111"/>
      <c r="E25" s="116">
        <v>294870</v>
      </c>
      <c r="F25" s="95"/>
      <c r="G25" s="117">
        <v>360529</v>
      </c>
    </row>
    <row r="26" spans="3:7" ht="13.5">
      <c r="C26" s="95"/>
      <c r="D26" s="95"/>
      <c r="E26" s="116"/>
      <c r="F26" s="95"/>
      <c r="G26" s="118"/>
    </row>
    <row r="27" spans="3:7" ht="14.25" thickBot="1">
      <c r="C27" s="119" t="s">
        <v>33</v>
      </c>
      <c r="D27" s="119"/>
      <c r="E27" s="120">
        <f>SUM(E11:E25)</f>
        <v>19064452</v>
      </c>
      <c r="F27" s="95"/>
      <c r="G27" s="121">
        <f>SUM(G12:G26)</f>
        <v>17695734</v>
      </c>
    </row>
    <row r="28" spans="3:7" ht="14.25" thickTop="1">
      <c r="C28" s="95"/>
      <c r="D28" s="95"/>
      <c r="E28" s="116"/>
      <c r="F28" s="95"/>
      <c r="G28" s="118"/>
    </row>
    <row r="29" spans="3:7" ht="13.5">
      <c r="C29" s="108" t="s">
        <v>34</v>
      </c>
      <c r="D29" s="108"/>
      <c r="E29" s="116"/>
      <c r="F29" s="95"/>
      <c r="G29" s="118"/>
    </row>
    <row r="30" spans="3:7" ht="13.5">
      <c r="C30" s="95"/>
      <c r="D30" s="95"/>
      <c r="E30" s="116"/>
      <c r="F30" s="95"/>
      <c r="G30" s="118"/>
    </row>
    <row r="31" spans="3:7" ht="13.5">
      <c r="C31" s="95" t="s">
        <v>35</v>
      </c>
      <c r="D31" s="95"/>
      <c r="E31" s="116">
        <v>14896745</v>
      </c>
      <c r="F31" s="95"/>
      <c r="G31" s="118">
        <v>14144187</v>
      </c>
    </row>
    <row r="32" spans="3:7" ht="13.5">
      <c r="C32" s="95" t="s">
        <v>36</v>
      </c>
      <c r="D32" s="95"/>
      <c r="E32" s="116" t="s">
        <v>109</v>
      </c>
      <c r="F32" s="95"/>
      <c r="G32" s="118"/>
    </row>
    <row r="33" spans="3:7" ht="13.5">
      <c r="C33" s="95" t="s">
        <v>37</v>
      </c>
      <c r="D33" s="95"/>
      <c r="E33" s="116">
        <v>727457</v>
      </c>
      <c r="F33" s="95"/>
      <c r="G33" s="118">
        <v>713211</v>
      </c>
    </row>
    <row r="34" spans="3:7" ht="13.5">
      <c r="C34" s="95" t="s">
        <v>38</v>
      </c>
      <c r="D34" s="95"/>
      <c r="E34" s="116"/>
      <c r="F34" s="95"/>
      <c r="G34" s="118"/>
    </row>
    <row r="35" spans="3:7" ht="13.5">
      <c r="C35" s="95" t="s">
        <v>39</v>
      </c>
      <c r="D35" s="95"/>
      <c r="E35" s="116">
        <v>90550</v>
      </c>
      <c r="F35" s="95"/>
      <c r="G35" s="118">
        <v>31690</v>
      </c>
    </row>
    <row r="36" spans="3:7" ht="13.5">
      <c r="C36" s="95" t="s">
        <v>266</v>
      </c>
      <c r="D36" s="95"/>
      <c r="E36" s="116">
        <v>324524</v>
      </c>
      <c r="F36" s="95"/>
      <c r="G36" s="118">
        <v>475294</v>
      </c>
    </row>
    <row r="37" spans="3:7" ht="13.5">
      <c r="C37" s="95" t="s">
        <v>40</v>
      </c>
      <c r="D37" s="95"/>
      <c r="E37" s="116">
        <v>598840</v>
      </c>
      <c r="F37" s="95"/>
      <c r="G37" s="118">
        <v>453346</v>
      </c>
    </row>
    <row r="38" spans="3:7" ht="13.5">
      <c r="C38" s="95" t="s">
        <v>41</v>
      </c>
      <c r="D38" s="95"/>
      <c r="E38" s="116">
        <v>460374</v>
      </c>
      <c r="F38" s="95"/>
      <c r="G38" s="118">
        <v>485196</v>
      </c>
    </row>
    <row r="39" spans="3:7" ht="13.5">
      <c r="C39" s="95" t="s">
        <v>113</v>
      </c>
      <c r="D39" s="95"/>
      <c r="E39" s="116">
        <v>845</v>
      </c>
      <c r="F39" s="95"/>
      <c r="G39" s="118">
        <v>1876</v>
      </c>
    </row>
    <row r="40" spans="3:7" ht="13.5">
      <c r="C40" s="95" t="s">
        <v>114</v>
      </c>
      <c r="D40" s="95"/>
      <c r="E40" s="116">
        <v>25481</v>
      </c>
      <c r="F40" s="95"/>
      <c r="G40" s="118">
        <v>22281</v>
      </c>
    </row>
    <row r="41" spans="3:7" ht="13.5">
      <c r="C41" s="95" t="s">
        <v>133</v>
      </c>
      <c r="D41" s="95"/>
      <c r="E41" s="116">
        <v>172000</v>
      </c>
      <c r="F41" s="95"/>
      <c r="G41" s="118">
        <v>172000</v>
      </c>
    </row>
    <row r="42" spans="3:7" ht="13.5">
      <c r="C42" s="95" t="s">
        <v>206</v>
      </c>
      <c r="D42" s="95"/>
      <c r="E42" s="116">
        <v>498652</v>
      </c>
      <c r="F42" s="95"/>
      <c r="G42" s="118">
        <v>0</v>
      </c>
    </row>
    <row r="43" spans="3:7" ht="13.5">
      <c r="C43" s="95"/>
      <c r="D43" s="95"/>
      <c r="E43" s="116"/>
      <c r="F43" s="95"/>
      <c r="G43" s="118"/>
    </row>
    <row r="44" spans="3:7" ht="13.5">
      <c r="C44" s="119" t="s">
        <v>42</v>
      </c>
      <c r="D44" s="119"/>
      <c r="E44" s="122">
        <f>SUM(E31:E42)</f>
        <v>17795468</v>
      </c>
      <c r="F44" s="95"/>
      <c r="G44" s="123">
        <f>SUM(G31:G42)</f>
        <v>16499081</v>
      </c>
    </row>
    <row r="45" spans="3:7" ht="13.5">
      <c r="C45" s="119"/>
      <c r="D45" s="119"/>
      <c r="E45" s="124"/>
      <c r="F45" s="95"/>
      <c r="G45" s="125"/>
    </row>
    <row r="46" spans="3:7" ht="13.5">
      <c r="C46" s="95" t="s">
        <v>207</v>
      </c>
      <c r="D46" s="95"/>
      <c r="E46" s="124">
        <v>709998</v>
      </c>
      <c r="F46" s="95"/>
      <c r="G46" s="125">
        <v>709294</v>
      </c>
    </row>
    <row r="47" spans="3:7" ht="13.5">
      <c r="C47" s="95" t="s">
        <v>208</v>
      </c>
      <c r="D47" s="95"/>
      <c r="E47" s="124"/>
      <c r="F47" s="95"/>
      <c r="G47" s="125"/>
    </row>
    <row r="48" spans="3:7" ht="13.5">
      <c r="C48" s="95" t="s">
        <v>115</v>
      </c>
      <c r="D48" s="95"/>
      <c r="E48" s="124">
        <v>308579</v>
      </c>
      <c r="F48" s="95"/>
      <c r="G48" s="125">
        <v>306995</v>
      </c>
    </row>
    <row r="49" spans="3:7" ht="13.5">
      <c r="C49" s="95" t="s">
        <v>116</v>
      </c>
      <c r="D49" s="95"/>
      <c r="E49" s="124">
        <v>65295</v>
      </c>
      <c r="F49" s="95"/>
      <c r="G49" s="125">
        <v>11211</v>
      </c>
    </row>
    <row r="50" spans="3:7" ht="13.5">
      <c r="C50" s="95" t="s">
        <v>117</v>
      </c>
      <c r="D50" s="95"/>
      <c r="E50" s="124">
        <v>16138</v>
      </c>
      <c r="F50" s="95"/>
      <c r="G50" s="125">
        <v>16138</v>
      </c>
    </row>
    <row r="51" spans="3:7" ht="13.5">
      <c r="C51" s="95" t="s">
        <v>230</v>
      </c>
      <c r="D51" s="95"/>
      <c r="E51" s="124">
        <v>-326655</v>
      </c>
      <c r="F51" s="95"/>
      <c r="G51" s="125">
        <v>-325107</v>
      </c>
    </row>
    <row r="52" spans="3:7" ht="13.5">
      <c r="C52" s="95"/>
      <c r="D52" s="95"/>
      <c r="E52" s="116"/>
      <c r="F52" s="95"/>
      <c r="G52" s="118"/>
    </row>
    <row r="53" spans="3:7" ht="13.5">
      <c r="C53" s="119" t="s">
        <v>43</v>
      </c>
      <c r="D53" s="119"/>
      <c r="E53" s="122">
        <f>SUM(E46:E51)</f>
        <v>773355</v>
      </c>
      <c r="F53" s="95"/>
      <c r="G53" s="123">
        <f>SUM(G46:G51)</f>
        <v>718531</v>
      </c>
    </row>
    <row r="54" spans="3:7" ht="13.5">
      <c r="C54" s="119"/>
      <c r="D54" s="119"/>
      <c r="E54" s="126"/>
      <c r="F54" s="95"/>
      <c r="G54" s="125"/>
    </row>
    <row r="55" spans="3:7" ht="13.5">
      <c r="C55" s="127" t="s">
        <v>264</v>
      </c>
      <c r="D55" s="127"/>
      <c r="E55" s="126">
        <v>211427</v>
      </c>
      <c r="F55" s="95"/>
      <c r="G55" s="125">
        <v>213716</v>
      </c>
    </row>
    <row r="56" spans="3:7" ht="13.5">
      <c r="C56" s="127" t="s">
        <v>209</v>
      </c>
      <c r="D56" s="127"/>
      <c r="E56" s="124">
        <v>284202</v>
      </c>
      <c r="F56" s="95"/>
      <c r="G56" s="125">
        <v>264406</v>
      </c>
    </row>
    <row r="57" spans="3:7" ht="13.5">
      <c r="C57" s="119"/>
      <c r="D57" s="119"/>
      <c r="E57" s="126"/>
      <c r="F57" s="95"/>
      <c r="G57" s="125"/>
    </row>
    <row r="58" spans="3:7" ht="14.25" thickBot="1">
      <c r="C58" s="94" t="s">
        <v>44</v>
      </c>
      <c r="D58" s="94"/>
      <c r="E58" s="120">
        <f>+E56+E55+E53+E44</f>
        <v>19064452</v>
      </c>
      <c r="F58" s="95"/>
      <c r="G58" s="121">
        <f>+G56+G55+G53+G44</f>
        <v>17695734</v>
      </c>
    </row>
    <row r="59" spans="3:7" ht="14.25" thickTop="1">
      <c r="C59" s="95"/>
      <c r="D59" s="95"/>
      <c r="E59" s="116"/>
      <c r="F59" s="95"/>
      <c r="G59" s="118"/>
    </row>
    <row r="60" spans="3:7" ht="14.25" thickBot="1">
      <c r="C60" s="119" t="s">
        <v>275</v>
      </c>
      <c r="D60" s="119"/>
      <c r="E60" s="128">
        <f>+(E53-E25)/E46</f>
        <v>0.6739244335899538</v>
      </c>
      <c r="F60" s="95"/>
      <c r="G60" s="128">
        <f>+(G53-G25)/G46</f>
        <v>0.504730055519996</v>
      </c>
    </row>
    <row r="61" s="95" customFormat="1" ht="14.25" thickTop="1"/>
  </sheetData>
  <printOptions/>
  <pageMargins left="0.75" right="0.7" top="0.54" bottom="0.34" header="0.37" footer="0.2"/>
  <pageSetup horizontalDpi="300" verticalDpi="300" orientation="portrait" paperSize="9" scale="80" r:id="rId1"/>
  <headerFooter alignWithMargins="0">
    <oddHeader>&amp;R&amp;"Arial,Bold"&amp;11 &amp;10
</oddHeader>
    <oddFooter xml:space="preserve">&amp;L&amp;"Arial,Italic"&amp;8 &amp;C&amp;8 &amp;R&amp;"Arial,Italic"&amp;8 </oddFooter>
  </headerFooter>
</worksheet>
</file>

<file path=xl/worksheets/sheet3.xml><?xml version="1.0" encoding="utf-8"?>
<worksheet xmlns="http://schemas.openxmlformats.org/spreadsheetml/2006/main" xmlns:r="http://schemas.openxmlformats.org/officeDocument/2006/relationships">
  <dimension ref="A1:M283"/>
  <sheetViews>
    <sheetView zoomScale="85" zoomScaleNormal="85" zoomScaleSheetLayoutView="100" workbookViewId="0" topLeftCell="A192">
      <selection activeCell="I224" sqref="I224"/>
    </sheetView>
  </sheetViews>
  <sheetFormatPr defaultColWidth="9.140625" defaultRowHeight="12.75"/>
  <cols>
    <col min="1" max="1" width="3.28125" style="3" customWidth="1"/>
    <col min="2" max="2" width="4.00390625" style="3" customWidth="1"/>
    <col min="3" max="3" width="3.00390625" style="3" customWidth="1"/>
    <col min="4" max="4" width="21.28125" style="3" customWidth="1"/>
    <col min="5" max="5" width="8.7109375" style="3" customWidth="1"/>
    <col min="6" max="7" width="9.140625" style="3" customWidth="1"/>
    <col min="8" max="8" width="11.7109375" style="2" customWidth="1"/>
    <col min="9" max="9" width="13.7109375" style="2" customWidth="1"/>
    <col min="10" max="10" width="2.57421875" style="2" hidden="1" customWidth="1"/>
    <col min="11" max="11" width="11.00390625" style="3" customWidth="1"/>
    <col min="12" max="12" width="12.7109375" style="3" customWidth="1"/>
    <col min="13" max="13" width="5.8515625" style="3" customWidth="1"/>
    <col min="14" max="16384" width="9.140625" style="3" customWidth="1"/>
  </cols>
  <sheetData>
    <row r="1" ht="12.75">
      <c r="C1" s="2"/>
    </row>
    <row r="2" ht="12.75">
      <c r="C2" s="2"/>
    </row>
    <row r="3" spans="1:7" ht="12.75">
      <c r="A3" s="8" t="s">
        <v>142</v>
      </c>
      <c r="B3" s="2" t="s">
        <v>125</v>
      </c>
      <c r="E3" s="2"/>
      <c r="F3" s="2"/>
      <c r="G3" s="2"/>
    </row>
    <row r="5" spans="2:13" ht="50.25" customHeight="1">
      <c r="B5" s="181" t="s">
        <v>269</v>
      </c>
      <c r="C5" s="181"/>
      <c r="D5" s="181"/>
      <c r="E5" s="181"/>
      <c r="F5" s="181"/>
      <c r="G5" s="181"/>
      <c r="H5" s="181"/>
      <c r="I5" s="181"/>
      <c r="J5" s="181"/>
      <c r="K5" s="181"/>
      <c r="L5" s="181"/>
      <c r="M5" s="181"/>
    </row>
    <row r="6" spans="4:13" ht="13.5" customHeight="1">
      <c r="D6" s="161"/>
      <c r="E6" s="161"/>
      <c r="F6" s="161"/>
      <c r="G6" s="161"/>
      <c r="H6" s="161"/>
      <c r="I6" s="161"/>
      <c r="J6" s="161"/>
      <c r="K6" s="161"/>
      <c r="L6" s="161"/>
      <c r="M6" s="161"/>
    </row>
    <row r="7" spans="8:12" ht="12.75" customHeight="1">
      <c r="H7" s="12"/>
      <c r="I7" s="12"/>
      <c r="J7" s="12"/>
      <c r="K7" s="6"/>
      <c r="L7" s="6"/>
    </row>
    <row r="8" spans="1:12" ht="12.75" customHeight="1">
      <c r="A8" s="8" t="s">
        <v>143</v>
      </c>
      <c r="B8" s="2" t="s">
        <v>46</v>
      </c>
      <c r="E8" s="2"/>
      <c r="F8" s="2"/>
      <c r="G8" s="2"/>
      <c r="H8" s="12"/>
      <c r="I8" s="12"/>
      <c r="J8" s="12"/>
      <c r="K8" s="6"/>
      <c r="L8" s="6"/>
    </row>
    <row r="9" spans="8:12" ht="12.75" customHeight="1">
      <c r="H9" s="12"/>
      <c r="I9" s="12"/>
      <c r="J9" s="12"/>
      <c r="K9" s="6"/>
      <c r="L9" s="6"/>
    </row>
    <row r="10" spans="3:12" ht="12.75" customHeight="1">
      <c r="C10" s="8"/>
      <c r="D10" s="2"/>
      <c r="E10" s="2"/>
      <c r="F10" s="2"/>
      <c r="G10" s="2"/>
      <c r="H10" s="183" t="s">
        <v>118</v>
      </c>
      <c r="I10" s="183"/>
      <c r="J10" s="4"/>
      <c r="K10" s="183" t="s">
        <v>119</v>
      </c>
      <c r="L10" s="183"/>
    </row>
    <row r="11" spans="3:12" ht="12.75" customHeight="1">
      <c r="C11" s="8"/>
      <c r="D11" s="2"/>
      <c r="E11" s="2"/>
      <c r="F11" s="2"/>
      <c r="G11" s="2"/>
      <c r="H11" s="68"/>
      <c r="I11" s="68" t="s">
        <v>137</v>
      </c>
      <c r="J11" s="68"/>
      <c r="K11" s="68"/>
      <c r="L11" s="68" t="s">
        <v>137</v>
      </c>
    </row>
    <row r="12" spans="3:12" ht="12.75" customHeight="1">
      <c r="C12" s="8"/>
      <c r="D12" s="2"/>
      <c r="E12" s="2"/>
      <c r="F12" s="2"/>
      <c r="G12" s="2"/>
      <c r="H12" s="68" t="s">
        <v>134</v>
      </c>
      <c r="I12" s="68" t="s">
        <v>138</v>
      </c>
      <c r="J12" s="68"/>
      <c r="K12" s="68" t="s">
        <v>134</v>
      </c>
      <c r="L12" s="68" t="s">
        <v>138</v>
      </c>
    </row>
    <row r="13" spans="3:12" ht="12.75" customHeight="1">
      <c r="C13" s="8"/>
      <c r="D13" s="2"/>
      <c r="E13" s="2"/>
      <c r="F13" s="2"/>
      <c r="G13" s="2"/>
      <c r="H13" s="68" t="s">
        <v>135</v>
      </c>
      <c r="I13" s="68" t="s">
        <v>139</v>
      </c>
      <c r="J13" s="68"/>
      <c r="K13" s="68" t="s">
        <v>135</v>
      </c>
      <c r="L13" s="68" t="s">
        <v>139</v>
      </c>
    </row>
    <row r="14" spans="3:12" ht="12.75" customHeight="1">
      <c r="C14" s="8"/>
      <c r="D14" s="2"/>
      <c r="E14" s="2"/>
      <c r="F14" s="2"/>
      <c r="G14" s="2"/>
      <c r="H14" s="68" t="s">
        <v>136</v>
      </c>
      <c r="I14" s="68" t="s">
        <v>136</v>
      </c>
      <c r="J14" s="68"/>
      <c r="K14" s="68" t="s">
        <v>140</v>
      </c>
      <c r="L14" s="68" t="s">
        <v>141</v>
      </c>
    </row>
    <row r="15" spans="3:12" ht="12.75" customHeight="1">
      <c r="C15" s="8"/>
      <c r="D15" s="2"/>
      <c r="E15" s="2"/>
      <c r="F15" s="2"/>
      <c r="G15" s="2"/>
      <c r="H15" s="71" t="str">
        <f>+H42</f>
        <v>31/03/2002</v>
      </c>
      <c r="I15" s="69" t="str">
        <f>+I42</f>
        <v>31/03/2001</v>
      </c>
      <c r="J15" s="68"/>
      <c r="K15" s="71" t="str">
        <f>+H15</f>
        <v>31/03/2002</v>
      </c>
      <c r="L15" s="69" t="str">
        <f>+I15</f>
        <v>31/03/2001</v>
      </c>
    </row>
    <row r="16" spans="3:12" ht="12.75" customHeight="1">
      <c r="C16" s="8"/>
      <c r="D16" s="2"/>
      <c r="E16" s="2"/>
      <c r="F16" s="2"/>
      <c r="G16" s="2"/>
      <c r="H16" s="68" t="s">
        <v>23</v>
      </c>
      <c r="I16" s="68" t="s">
        <v>23</v>
      </c>
      <c r="J16" s="68"/>
      <c r="K16" s="68" t="s">
        <v>23</v>
      </c>
      <c r="L16" s="68" t="s">
        <v>23</v>
      </c>
    </row>
    <row r="17" spans="3:7" ht="12.75" customHeight="1">
      <c r="C17" s="8"/>
      <c r="D17" s="2"/>
      <c r="E17" s="2"/>
      <c r="F17" s="2"/>
      <c r="G17" s="2"/>
    </row>
    <row r="18" spans="3:7" ht="12.75" customHeight="1">
      <c r="C18" s="8"/>
      <c r="D18" s="2"/>
      <c r="E18" s="2"/>
      <c r="F18" s="2"/>
      <c r="G18" s="2"/>
    </row>
    <row r="19" spans="2:7" ht="12.75" customHeight="1">
      <c r="B19" s="3" t="s">
        <v>120</v>
      </c>
      <c r="E19" s="2"/>
      <c r="F19" s="2"/>
      <c r="G19" s="2"/>
    </row>
    <row r="20" spans="2:12" ht="12.75" customHeight="1">
      <c r="B20" s="2"/>
      <c r="E20" s="2"/>
      <c r="F20" s="2"/>
      <c r="G20" s="2"/>
      <c r="H20" s="162"/>
      <c r="I20" s="162"/>
      <c r="J20" s="162"/>
      <c r="K20" s="49"/>
      <c r="L20" s="49"/>
    </row>
    <row r="21" spans="2:12" ht="12.75" customHeight="1">
      <c r="B21" s="3" t="s">
        <v>301</v>
      </c>
      <c r="E21" s="2"/>
      <c r="F21" s="2"/>
      <c r="G21" s="2"/>
      <c r="H21" s="162">
        <v>0</v>
      </c>
      <c r="I21" s="49">
        <v>-594</v>
      </c>
      <c r="J21" s="162"/>
      <c r="K21" s="49">
        <v>1042</v>
      </c>
      <c r="L21" s="49">
        <v>-782</v>
      </c>
    </row>
    <row r="22" spans="2:12" ht="12.75" customHeight="1">
      <c r="B22" s="2"/>
      <c r="E22" s="2"/>
      <c r="F22" s="2"/>
      <c r="G22" s="2"/>
      <c r="H22" s="162"/>
      <c r="I22" s="49"/>
      <c r="J22" s="162"/>
      <c r="K22" s="49"/>
      <c r="L22" s="49"/>
    </row>
    <row r="23" spans="2:12" ht="12.75" customHeight="1">
      <c r="B23" s="3" t="s">
        <v>299</v>
      </c>
      <c r="E23" s="2"/>
      <c r="F23" s="2"/>
      <c r="G23" s="2"/>
      <c r="H23" s="49">
        <v>-8864</v>
      </c>
      <c r="I23" s="49">
        <v>-2358</v>
      </c>
      <c r="J23" s="162"/>
      <c r="K23" s="49">
        <v>-8864</v>
      </c>
      <c r="L23" s="49">
        <v>-2358</v>
      </c>
    </row>
    <row r="24" spans="2:12" ht="12.75" customHeight="1">
      <c r="B24" s="2"/>
      <c r="E24" s="2"/>
      <c r="F24" s="2"/>
      <c r="G24" s="2"/>
      <c r="H24" s="162"/>
      <c r="I24" s="162"/>
      <c r="J24" s="162"/>
      <c r="K24" s="49"/>
      <c r="L24" s="49"/>
    </row>
    <row r="25" spans="2:12" ht="12.75" customHeight="1">
      <c r="B25" s="3" t="s">
        <v>300</v>
      </c>
      <c r="E25" s="2"/>
      <c r="F25" s="2"/>
      <c r="G25" s="2"/>
      <c r="H25" s="162">
        <v>0</v>
      </c>
      <c r="I25" s="49">
        <v>1250</v>
      </c>
      <c r="J25" s="162"/>
      <c r="K25" s="49">
        <v>0</v>
      </c>
      <c r="L25" s="49">
        <v>1249</v>
      </c>
    </row>
    <row r="26" spans="3:12" ht="12.75" customHeight="1">
      <c r="C26" s="8"/>
      <c r="D26" s="2"/>
      <c r="E26" s="2"/>
      <c r="F26" s="2"/>
      <c r="G26" s="2"/>
      <c r="H26" s="162"/>
      <c r="I26" s="162"/>
      <c r="J26" s="162"/>
      <c r="K26" s="49"/>
      <c r="L26" s="49"/>
    </row>
    <row r="27" spans="3:12" ht="12.75" customHeight="1" thickBot="1">
      <c r="C27" s="8"/>
      <c r="D27" s="2"/>
      <c r="E27" s="2"/>
      <c r="F27" s="2"/>
      <c r="G27" s="2"/>
      <c r="H27" s="151">
        <f>SUM(H21:H25)</f>
        <v>-8864</v>
      </c>
      <c r="I27" s="151">
        <f>SUM(I21:I25)</f>
        <v>-1702</v>
      </c>
      <c r="J27" s="151">
        <f>SUM(J21:J25)</f>
        <v>0</v>
      </c>
      <c r="K27" s="151">
        <f>SUM(K21:K25)</f>
        <v>-7822</v>
      </c>
      <c r="L27" s="151">
        <f>SUM(L21:L25)</f>
        <v>-1891</v>
      </c>
    </row>
    <row r="28" spans="8:12" ht="12.75" customHeight="1" thickTop="1">
      <c r="H28" s="12"/>
      <c r="I28" s="12"/>
      <c r="J28" s="12"/>
      <c r="K28" s="6"/>
      <c r="L28" s="6"/>
    </row>
    <row r="29" spans="4:13" ht="12.75" customHeight="1">
      <c r="D29" s="182"/>
      <c r="E29" s="182"/>
      <c r="F29" s="182"/>
      <c r="G29" s="182"/>
      <c r="H29" s="182"/>
      <c r="I29" s="182"/>
      <c r="J29" s="182"/>
      <c r="K29" s="182"/>
      <c r="L29" s="182"/>
      <c r="M29" s="182"/>
    </row>
    <row r="30" spans="8:12" ht="12.75" customHeight="1">
      <c r="H30" s="12"/>
      <c r="I30" s="12"/>
      <c r="J30" s="12"/>
      <c r="K30" s="6"/>
      <c r="L30" s="6"/>
    </row>
    <row r="31" spans="1:12" ht="12.75" customHeight="1">
      <c r="A31" s="8" t="s">
        <v>144</v>
      </c>
      <c r="B31" s="2" t="s">
        <v>47</v>
      </c>
      <c r="E31" s="2"/>
      <c r="F31" s="2"/>
      <c r="G31" s="2"/>
      <c r="H31" s="12"/>
      <c r="I31" s="12"/>
      <c r="J31" s="12"/>
      <c r="K31" s="6"/>
      <c r="L31" s="6"/>
    </row>
    <row r="32" spans="3:12" ht="12.75" customHeight="1">
      <c r="C32" s="163"/>
      <c r="H32" s="12"/>
      <c r="I32" s="12"/>
      <c r="J32" s="12"/>
      <c r="K32" s="6"/>
      <c r="L32" s="6"/>
    </row>
    <row r="33" spans="2:13" ht="12.75" customHeight="1">
      <c r="B33" s="176" t="s">
        <v>291</v>
      </c>
      <c r="C33" s="176"/>
      <c r="D33" s="176"/>
      <c r="E33" s="176"/>
      <c r="F33" s="176"/>
      <c r="G33" s="176"/>
      <c r="H33" s="176"/>
      <c r="I33" s="176"/>
      <c r="J33" s="176"/>
      <c r="K33" s="176"/>
      <c r="L33" s="176"/>
      <c r="M33" s="176"/>
    </row>
    <row r="34" spans="3:13" ht="12.75" customHeight="1">
      <c r="C34" s="163"/>
      <c r="D34" s="164"/>
      <c r="E34" s="164"/>
      <c r="F34" s="164"/>
      <c r="G34" s="164"/>
      <c r="H34" s="164"/>
      <c r="I34" s="164"/>
      <c r="J34" s="164"/>
      <c r="K34" s="164"/>
      <c r="L34" s="164"/>
      <c r="M34" s="164"/>
    </row>
    <row r="35" spans="3:12" ht="12.75" customHeight="1">
      <c r="C35" s="163"/>
      <c r="H35" s="12"/>
      <c r="I35" s="12"/>
      <c r="J35" s="12"/>
      <c r="K35" s="6"/>
      <c r="L35" s="6"/>
    </row>
    <row r="36" spans="1:12" ht="12.75" customHeight="1">
      <c r="A36" s="8" t="s">
        <v>145</v>
      </c>
      <c r="B36" s="2" t="s">
        <v>48</v>
      </c>
      <c r="E36" s="2"/>
      <c r="F36" s="2"/>
      <c r="G36" s="2"/>
      <c r="H36" s="6"/>
      <c r="I36" s="6"/>
      <c r="J36" s="6"/>
      <c r="K36" s="6"/>
      <c r="L36" s="6"/>
    </row>
    <row r="37" spans="3:12" ht="12.75" customHeight="1">
      <c r="C37" s="8"/>
      <c r="D37" s="2"/>
      <c r="E37" s="2"/>
      <c r="F37" s="2"/>
      <c r="G37" s="2"/>
      <c r="H37" s="183" t="s">
        <v>118</v>
      </c>
      <c r="I37" s="183"/>
      <c r="J37" s="4"/>
      <c r="K37" s="183" t="s">
        <v>119</v>
      </c>
      <c r="L37" s="183"/>
    </row>
    <row r="38" spans="3:12" ht="12.75" customHeight="1">
      <c r="C38" s="8"/>
      <c r="D38" s="2"/>
      <c r="E38" s="2"/>
      <c r="F38" s="2"/>
      <c r="G38" s="2"/>
      <c r="H38" s="68"/>
      <c r="I38" s="68" t="s">
        <v>137</v>
      </c>
      <c r="J38" s="68"/>
      <c r="K38" s="68"/>
      <c r="L38" s="68" t="s">
        <v>137</v>
      </c>
    </row>
    <row r="39" spans="3:12" ht="12.75" customHeight="1">
      <c r="C39" s="8"/>
      <c r="D39" s="2"/>
      <c r="E39" s="2"/>
      <c r="F39" s="2"/>
      <c r="G39" s="2"/>
      <c r="H39" s="68" t="s">
        <v>134</v>
      </c>
      <c r="I39" s="68" t="s">
        <v>138</v>
      </c>
      <c r="J39" s="68"/>
      <c r="K39" s="68" t="s">
        <v>134</v>
      </c>
      <c r="L39" s="68" t="s">
        <v>138</v>
      </c>
    </row>
    <row r="40" spans="3:12" ht="12.75" customHeight="1">
      <c r="C40" s="8"/>
      <c r="D40" s="2"/>
      <c r="E40" s="2"/>
      <c r="F40" s="2"/>
      <c r="G40" s="2"/>
      <c r="H40" s="68" t="s">
        <v>135</v>
      </c>
      <c r="I40" s="68" t="s">
        <v>139</v>
      </c>
      <c r="J40" s="68"/>
      <c r="K40" s="68" t="s">
        <v>135</v>
      </c>
      <c r="L40" s="68" t="s">
        <v>139</v>
      </c>
    </row>
    <row r="41" spans="3:12" ht="12.75" customHeight="1">
      <c r="C41" s="8"/>
      <c r="D41" s="2"/>
      <c r="E41" s="2"/>
      <c r="F41" s="2"/>
      <c r="G41" s="2"/>
      <c r="H41" s="68" t="s">
        <v>136</v>
      </c>
      <c r="I41" s="68" t="s">
        <v>136</v>
      </c>
      <c r="J41" s="68"/>
      <c r="K41" s="68" t="s">
        <v>140</v>
      </c>
      <c r="L41" s="68" t="s">
        <v>141</v>
      </c>
    </row>
    <row r="42" spans="3:12" ht="12.75" customHeight="1">
      <c r="C42" s="8"/>
      <c r="D42" s="2"/>
      <c r="E42" s="2"/>
      <c r="F42" s="2"/>
      <c r="G42" s="2"/>
      <c r="H42" s="71" t="str">
        <f>+'BS'!E8</f>
        <v>31/03/2002</v>
      </c>
      <c r="I42" s="69" t="str">
        <f>+PL!F16</f>
        <v>31/03/2001</v>
      </c>
      <c r="J42" s="68"/>
      <c r="K42" s="71" t="str">
        <f>+H42</f>
        <v>31/03/2002</v>
      </c>
      <c r="L42" s="69" t="str">
        <f>+I42</f>
        <v>31/03/2001</v>
      </c>
    </row>
    <row r="43" spans="3:12" ht="12.75" customHeight="1">
      <c r="C43" s="8"/>
      <c r="D43" s="2"/>
      <c r="E43" s="2"/>
      <c r="F43" s="2"/>
      <c r="G43" s="2"/>
      <c r="H43" s="68" t="s">
        <v>23</v>
      </c>
      <c r="I43" s="68" t="s">
        <v>23</v>
      </c>
      <c r="J43" s="68"/>
      <c r="K43" s="68" t="s">
        <v>23</v>
      </c>
      <c r="L43" s="68" t="s">
        <v>23</v>
      </c>
    </row>
    <row r="44" spans="3:7" ht="12.75" customHeight="1">
      <c r="C44" s="8"/>
      <c r="D44" s="2"/>
      <c r="E44" s="2"/>
      <c r="F44" s="2"/>
      <c r="G44" s="2"/>
    </row>
    <row r="45" spans="3:7" ht="12.75" customHeight="1">
      <c r="C45" s="8"/>
      <c r="D45" s="2"/>
      <c r="E45" s="2"/>
      <c r="F45" s="2"/>
      <c r="G45" s="2"/>
    </row>
    <row r="46" spans="2:7" ht="12.75" customHeight="1">
      <c r="B46" s="3" t="s">
        <v>120</v>
      </c>
      <c r="E46" s="2"/>
      <c r="F46" s="2"/>
      <c r="G46" s="2"/>
    </row>
    <row r="47" spans="2:12" ht="12.75" customHeight="1">
      <c r="B47" s="2"/>
      <c r="E47" s="2"/>
      <c r="F47" s="2"/>
      <c r="G47" s="2"/>
      <c r="H47" s="162"/>
      <c r="I47" s="162"/>
      <c r="J47" s="162"/>
      <c r="K47" s="49"/>
      <c r="L47" s="49"/>
    </row>
    <row r="48" spans="2:12" ht="12.75" customHeight="1">
      <c r="B48" s="3" t="s">
        <v>121</v>
      </c>
      <c r="E48" s="2"/>
      <c r="F48" s="2"/>
      <c r="G48" s="2"/>
      <c r="H48" s="152">
        <v>15494</v>
      </c>
      <c r="I48" s="49">
        <v>619</v>
      </c>
      <c r="J48" s="162"/>
      <c r="K48" s="152">
        <v>59868</v>
      </c>
      <c r="L48" s="49">
        <v>22792</v>
      </c>
    </row>
    <row r="49" spans="2:12" ht="12.75" customHeight="1">
      <c r="B49" s="3" t="s">
        <v>122</v>
      </c>
      <c r="E49" s="2"/>
      <c r="F49" s="2"/>
      <c r="G49" s="2"/>
      <c r="H49" s="49">
        <v>3200</v>
      </c>
      <c r="I49" s="49">
        <v>181</v>
      </c>
      <c r="J49" s="162"/>
      <c r="K49" s="49">
        <v>3200</v>
      </c>
      <c r="L49" s="49">
        <v>181</v>
      </c>
    </row>
    <row r="50" spans="2:12" ht="12.75" customHeight="1">
      <c r="B50" s="3" t="s">
        <v>123</v>
      </c>
      <c r="E50" s="2"/>
      <c r="F50" s="2"/>
      <c r="G50" s="2"/>
      <c r="H50" s="66">
        <v>-1100</v>
      </c>
      <c r="I50" s="66">
        <v>-959</v>
      </c>
      <c r="J50" s="162"/>
      <c r="K50" s="66">
        <v>-1100</v>
      </c>
      <c r="L50" s="66">
        <v>-959</v>
      </c>
    </row>
    <row r="51" spans="5:12" ht="12.75" customHeight="1">
      <c r="E51" s="2"/>
      <c r="F51" s="2"/>
      <c r="G51" s="2"/>
      <c r="H51" s="152">
        <f>SUM(H48:H50)</f>
        <v>17594</v>
      </c>
      <c r="I51" s="49">
        <f>SUM(I48:I50)</f>
        <v>-159</v>
      </c>
      <c r="J51" s="162"/>
      <c r="K51" s="152">
        <f>SUM(K48:K50)</f>
        <v>61968</v>
      </c>
      <c r="L51" s="49">
        <f>SUM(L48:L50)</f>
        <v>22014</v>
      </c>
    </row>
    <row r="52" spans="5:12" ht="12.75" customHeight="1">
      <c r="E52" s="2"/>
      <c r="F52" s="2"/>
      <c r="G52" s="2"/>
      <c r="H52" s="162"/>
      <c r="I52" s="49"/>
      <c r="J52" s="162"/>
      <c r="K52" s="49"/>
      <c r="L52" s="49"/>
    </row>
    <row r="53" spans="2:12" ht="12.75" customHeight="1">
      <c r="B53" s="3" t="s">
        <v>124</v>
      </c>
      <c r="E53" s="2"/>
      <c r="F53" s="2"/>
      <c r="G53" s="2"/>
      <c r="H53" s="152">
        <v>0</v>
      </c>
      <c r="I53" s="49">
        <v>0</v>
      </c>
      <c r="J53" s="162"/>
      <c r="K53" s="152">
        <v>0</v>
      </c>
      <c r="L53" s="49">
        <v>0</v>
      </c>
    </row>
    <row r="54" spans="5:12" ht="12.75" customHeight="1">
      <c r="E54" s="2"/>
      <c r="F54" s="2"/>
      <c r="G54" s="2"/>
      <c r="H54" s="162"/>
      <c r="I54" s="49"/>
      <c r="J54" s="162"/>
      <c r="K54" s="49"/>
      <c r="L54" s="49"/>
    </row>
    <row r="55" spans="3:12" ht="12.75" customHeight="1" thickBot="1">
      <c r="C55" s="2"/>
      <c r="E55" s="2"/>
      <c r="F55" s="2"/>
      <c r="G55" s="2"/>
      <c r="H55" s="151">
        <f>SUM(H51:H53)</f>
        <v>17594</v>
      </c>
      <c r="I55" s="50">
        <f>SUM(I51:I53)</f>
        <v>-159</v>
      </c>
      <c r="J55" s="162"/>
      <c r="K55" s="151">
        <f>SUM(K51:K53)</f>
        <v>61968</v>
      </c>
      <c r="L55" s="50">
        <f>SUM(L51:L53)</f>
        <v>22014</v>
      </c>
    </row>
    <row r="56" spans="3:7" ht="12.75" customHeight="1" thickTop="1">
      <c r="C56" s="2"/>
      <c r="E56" s="2"/>
      <c r="F56" s="2"/>
      <c r="G56" s="2"/>
    </row>
    <row r="57" spans="2:12" ht="31.5" customHeight="1">
      <c r="B57" s="176" t="s">
        <v>329</v>
      </c>
      <c r="C57" s="176"/>
      <c r="D57" s="176"/>
      <c r="E57" s="176"/>
      <c r="F57" s="176"/>
      <c r="G57" s="176"/>
      <c r="H57" s="176"/>
      <c r="I57" s="176"/>
      <c r="J57" s="176"/>
      <c r="K57" s="176"/>
      <c r="L57" s="176"/>
    </row>
    <row r="58" spans="2:12" ht="12.75" customHeight="1">
      <c r="B58" s="3" t="s">
        <v>109</v>
      </c>
      <c r="E58" s="2"/>
      <c r="F58" s="2"/>
      <c r="G58" s="2"/>
      <c r="H58" s="12"/>
      <c r="I58" s="12"/>
      <c r="J58" s="12"/>
      <c r="K58" s="6"/>
      <c r="L58" s="6"/>
    </row>
    <row r="59" spans="3:12" ht="12.75" customHeight="1">
      <c r="C59" s="163"/>
      <c r="H59" s="12"/>
      <c r="I59" s="12"/>
      <c r="J59" s="12"/>
      <c r="K59" s="6"/>
      <c r="L59" s="6"/>
    </row>
    <row r="60" spans="3:12" ht="12.75" customHeight="1">
      <c r="C60" s="163"/>
      <c r="H60" s="12"/>
      <c r="I60" s="12"/>
      <c r="J60" s="12"/>
      <c r="K60" s="6"/>
      <c r="L60" s="6"/>
    </row>
    <row r="61" spans="3:12" ht="12.75" customHeight="1">
      <c r="C61" s="163"/>
      <c r="H61" s="12"/>
      <c r="I61" s="12"/>
      <c r="J61" s="12"/>
      <c r="K61" s="6"/>
      <c r="L61" s="6"/>
    </row>
    <row r="62" spans="1:12" ht="12.75" customHeight="1">
      <c r="A62" s="8" t="s">
        <v>146</v>
      </c>
      <c r="B62" s="2" t="s">
        <v>210</v>
      </c>
      <c r="E62" s="2"/>
      <c r="F62" s="2"/>
      <c r="G62" s="2"/>
      <c r="H62" s="12"/>
      <c r="I62" s="12"/>
      <c r="J62" s="12"/>
      <c r="K62" s="6"/>
      <c r="L62" s="6"/>
    </row>
    <row r="63" spans="3:12" ht="12.75" customHeight="1">
      <c r="C63" s="163"/>
      <c r="H63" s="12"/>
      <c r="I63" s="12"/>
      <c r="J63" s="12"/>
      <c r="K63" s="6"/>
      <c r="L63" s="6"/>
    </row>
    <row r="64" spans="2:13" ht="12.75" customHeight="1">
      <c r="B64" s="176" t="s">
        <v>292</v>
      </c>
      <c r="C64" s="176"/>
      <c r="D64" s="176"/>
      <c r="E64" s="176"/>
      <c r="F64" s="176"/>
      <c r="G64" s="176"/>
      <c r="H64" s="176"/>
      <c r="I64" s="176"/>
      <c r="J64" s="176"/>
      <c r="K64" s="176"/>
      <c r="L64" s="176"/>
      <c r="M64" s="176"/>
    </row>
    <row r="65" spans="3:13" ht="12.75" customHeight="1">
      <c r="C65" s="163"/>
      <c r="D65" s="14"/>
      <c r="E65" s="14"/>
      <c r="F65" s="14"/>
      <c r="G65" s="14"/>
      <c r="H65" s="14"/>
      <c r="I65" s="14"/>
      <c r="J65" s="14"/>
      <c r="K65" s="14"/>
      <c r="L65" s="14"/>
      <c r="M65" s="14"/>
    </row>
    <row r="66" spans="3:13" ht="12.75" customHeight="1">
      <c r="C66" s="163"/>
      <c r="D66" s="14"/>
      <c r="E66" s="14"/>
      <c r="F66" s="14"/>
      <c r="G66" s="14"/>
      <c r="H66" s="14"/>
      <c r="I66" s="14"/>
      <c r="J66" s="14"/>
      <c r="K66" s="14"/>
      <c r="L66" s="14"/>
      <c r="M66" s="14"/>
    </row>
    <row r="67" spans="3:12" ht="12.75" customHeight="1">
      <c r="C67" s="163"/>
      <c r="H67" s="12"/>
      <c r="I67" s="12"/>
      <c r="J67" s="12"/>
      <c r="K67" s="6"/>
      <c r="L67" s="6"/>
    </row>
    <row r="68" spans="1:12" s="2" customFormat="1" ht="12.75" customHeight="1">
      <c r="A68" s="8" t="s">
        <v>147</v>
      </c>
      <c r="B68" s="2" t="s">
        <v>211</v>
      </c>
      <c r="H68" s="12"/>
      <c r="I68" s="12"/>
      <c r="J68" s="12"/>
      <c r="K68" s="12"/>
      <c r="L68" s="12"/>
    </row>
    <row r="69" spans="3:12" s="2" customFormat="1" ht="12.75" customHeight="1">
      <c r="C69" s="8"/>
      <c r="H69" s="12"/>
      <c r="I69" s="12"/>
      <c r="J69" s="12"/>
      <c r="K69" s="12"/>
      <c r="L69" s="12"/>
    </row>
    <row r="70" spans="2:13" s="2" customFormat="1" ht="26.25" customHeight="1">
      <c r="B70" s="177" t="s">
        <v>293</v>
      </c>
      <c r="C70" s="177"/>
      <c r="D70" s="177"/>
      <c r="E70" s="177"/>
      <c r="F70" s="177"/>
      <c r="G70" s="177"/>
      <c r="H70" s="177"/>
      <c r="I70" s="177"/>
      <c r="J70" s="177"/>
      <c r="K70" s="177"/>
      <c r="L70" s="177"/>
      <c r="M70" s="177"/>
    </row>
    <row r="71" spans="3:13" s="2" customFormat="1" ht="12.75" customHeight="1">
      <c r="C71" s="8"/>
      <c r="D71" s="42"/>
      <c r="E71" s="42"/>
      <c r="F71" s="42"/>
      <c r="G71" s="42"/>
      <c r="H71" s="42"/>
      <c r="I71" s="42"/>
      <c r="J71" s="42"/>
      <c r="K71" s="42"/>
      <c r="L71" s="42"/>
      <c r="M71" s="42"/>
    </row>
    <row r="72" spans="3:13" s="2" customFormat="1" ht="12.75" customHeight="1">
      <c r="C72" s="8"/>
      <c r="D72" s="42"/>
      <c r="E72" s="42"/>
      <c r="F72" s="42"/>
      <c r="G72" s="42"/>
      <c r="H72" s="42"/>
      <c r="I72" s="42"/>
      <c r="J72" s="42"/>
      <c r="K72" s="42"/>
      <c r="L72" s="42"/>
      <c r="M72" s="42"/>
    </row>
    <row r="73" spans="3:13" s="2" customFormat="1" ht="12" customHeight="1">
      <c r="C73" s="8"/>
      <c r="D73" s="42"/>
      <c r="E73" s="42"/>
      <c r="F73" s="42"/>
      <c r="G73" s="42"/>
      <c r="H73" s="42"/>
      <c r="I73" s="42"/>
      <c r="J73" s="42"/>
      <c r="K73" s="42"/>
      <c r="L73" s="42"/>
      <c r="M73" s="42"/>
    </row>
    <row r="74" spans="3:12" ht="12.75" customHeight="1">
      <c r="C74" s="163"/>
      <c r="H74" s="12"/>
      <c r="I74" s="12"/>
      <c r="J74" s="12"/>
      <c r="K74" s="6"/>
      <c r="L74" s="6"/>
    </row>
    <row r="75" spans="1:12" ht="12.75" customHeight="1">
      <c r="A75" s="8" t="s">
        <v>148</v>
      </c>
      <c r="B75" s="2" t="s">
        <v>107</v>
      </c>
      <c r="E75" s="2"/>
      <c r="F75" s="2"/>
      <c r="G75" s="2"/>
      <c r="H75" s="12"/>
      <c r="I75" s="12"/>
      <c r="J75" s="12"/>
      <c r="K75" s="6"/>
      <c r="L75" s="6"/>
    </row>
    <row r="76" spans="3:12" ht="12.75" customHeight="1">
      <c r="C76" s="8"/>
      <c r="D76" s="2"/>
      <c r="E76" s="2"/>
      <c r="F76" s="2"/>
      <c r="G76" s="2"/>
      <c r="H76" s="12"/>
      <c r="I76" s="12"/>
      <c r="J76" s="12"/>
      <c r="K76" s="6"/>
      <c r="L76" s="6"/>
    </row>
    <row r="77" spans="2:13" ht="48.75" customHeight="1">
      <c r="B77" s="177" t="s">
        <v>324</v>
      </c>
      <c r="C77" s="177"/>
      <c r="D77" s="177"/>
      <c r="E77" s="177"/>
      <c r="F77" s="177"/>
      <c r="G77" s="177"/>
      <c r="H77" s="177"/>
      <c r="I77" s="177"/>
      <c r="J77" s="177"/>
      <c r="K77" s="177"/>
      <c r="L77" s="177"/>
      <c r="M77" s="177"/>
    </row>
    <row r="78" spans="3:12" ht="12.75" customHeight="1">
      <c r="C78" s="8"/>
      <c r="D78" s="2"/>
      <c r="E78" s="2"/>
      <c r="F78" s="2"/>
      <c r="G78" s="2"/>
      <c r="H78" s="12"/>
      <c r="I78" s="12"/>
      <c r="J78" s="12"/>
      <c r="K78" s="6"/>
      <c r="L78" s="6"/>
    </row>
    <row r="79" spans="3:12" ht="12.75" customHeight="1">
      <c r="C79" s="163"/>
      <c r="H79" s="12"/>
      <c r="I79" s="12"/>
      <c r="J79" s="12"/>
      <c r="K79" s="129" t="str">
        <f>+H42</f>
        <v>31/03/2002</v>
      </c>
      <c r="L79" s="6"/>
    </row>
    <row r="80" spans="3:12" ht="12.75" customHeight="1">
      <c r="C80" s="163"/>
      <c r="H80" s="12"/>
      <c r="I80" s="12"/>
      <c r="J80" s="12"/>
      <c r="K80" s="72" t="s">
        <v>23</v>
      </c>
      <c r="L80" s="6"/>
    </row>
    <row r="81" spans="3:12" ht="12.75" customHeight="1">
      <c r="C81" s="163"/>
      <c r="H81" s="12"/>
      <c r="I81" s="12"/>
      <c r="J81" s="12"/>
      <c r="K81" s="72"/>
      <c r="L81" s="6"/>
    </row>
    <row r="82" spans="2:12" ht="12.75" customHeight="1">
      <c r="B82" s="3" t="s">
        <v>284</v>
      </c>
      <c r="H82" s="12"/>
      <c r="I82" s="12"/>
      <c r="J82" s="12"/>
      <c r="K82" s="159">
        <v>0</v>
      </c>
      <c r="L82" s="6"/>
    </row>
    <row r="83" spans="8:12" ht="12.75" customHeight="1">
      <c r="H83" s="12"/>
      <c r="I83" s="12"/>
      <c r="J83" s="12"/>
      <c r="K83" s="156"/>
      <c r="L83" s="6"/>
    </row>
    <row r="84" spans="8:12" ht="12.75" customHeight="1">
      <c r="H84" s="12"/>
      <c r="I84" s="12"/>
      <c r="J84" s="12"/>
      <c r="K84" s="72"/>
      <c r="L84" s="6"/>
    </row>
    <row r="85" spans="2:12" ht="12.75" customHeight="1">
      <c r="B85" s="3" t="s">
        <v>276</v>
      </c>
      <c r="H85" s="12"/>
      <c r="I85" s="12"/>
      <c r="J85" s="12"/>
      <c r="K85" s="49">
        <v>14203</v>
      </c>
      <c r="L85" s="6"/>
    </row>
    <row r="86" spans="2:12" ht="12.75" customHeight="1">
      <c r="B86" s="3" t="s">
        <v>311</v>
      </c>
      <c r="H86" s="12"/>
      <c r="I86" s="12"/>
      <c r="J86" s="12"/>
      <c r="K86" s="49">
        <v>-11077</v>
      </c>
      <c r="L86" s="6"/>
    </row>
    <row r="87" spans="8:12" ht="12.75" customHeight="1">
      <c r="H87" s="12"/>
      <c r="I87" s="12"/>
      <c r="J87" s="12"/>
      <c r="K87" s="49"/>
      <c r="L87" s="6"/>
    </row>
    <row r="88" spans="2:12" ht="12.75" customHeight="1" thickBot="1">
      <c r="B88" s="3" t="s">
        <v>277</v>
      </c>
      <c r="H88" s="12"/>
      <c r="I88" s="12"/>
      <c r="J88" s="12"/>
      <c r="K88" s="165">
        <f>+K85+K86</f>
        <v>3126</v>
      </c>
      <c r="L88" s="6"/>
    </row>
    <row r="89" spans="8:12" ht="12.75" customHeight="1">
      <c r="H89" s="12"/>
      <c r="I89" s="12"/>
      <c r="J89" s="12"/>
      <c r="K89" s="49"/>
      <c r="L89" s="6"/>
    </row>
    <row r="90" spans="8:12" ht="12.75" customHeight="1">
      <c r="H90" s="12"/>
      <c r="I90" s="12"/>
      <c r="J90" s="12"/>
      <c r="K90" s="49"/>
      <c r="L90" s="6"/>
    </row>
    <row r="91" spans="2:12" ht="12.75" customHeight="1" thickBot="1">
      <c r="B91" s="3" t="s">
        <v>278</v>
      </c>
      <c r="H91" s="12"/>
      <c r="I91" s="12"/>
      <c r="J91" s="12"/>
      <c r="K91" s="153">
        <v>1025</v>
      </c>
      <c r="L91" s="21"/>
    </row>
    <row r="92" spans="3:12" ht="12.75" customHeight="1">
      <c r="C92" s="163"/>
      <c r="H92" s="12"/>
      <c r="I92" s="12"/>
      <c r="J92" s="12"/>
      <c r="K92" s="12"/>
      <c r="L92" s="6"/>
    </row>
    <row r="93" spans="3:12" ht="12.75" customHeight="1">
      <c r="C93" s="163"/>
      <c r="H93" s="12"/>
      <c r="I93" s="12"/>
      <c r="J93" s="12"/>
      <c r="K93" s="6"/>
      <c r="L93" s="6"/>
    </row>
    <row r="94" spans="3:12" ht="12.75" customHeight="1">
      <c r="C94" s="163"/>
      <c r="H94" s="12"/>
      <c r="I94" s="12"/>
      <c r="J94" s="12"/>
      <c r="K94" s="6"/>
      <c r="L94" s="6"/>
    </row>
    <row r="95" spans="8:12" ht="12.75" customHeight="1">
      <c r="H95" s="12"/>
      <c r="I95" s="12"/>
      <c r="J95" s="12"/>
      <c r="K95" s="6"/>
      <c r="L95" s="6"/>
    </row>
    <row r="96" spans="1:13" ht="12.75">
      <c r="A96" s="13" t="s">
        <v>149</v>
      </c>
      <c r="B96" s="180" t="s">
        <v>111</v>
      </c>
      <c r="C96" s="180"/>
      <c r="D96" s="180"/>
      <c r="E96" s="180"/>
      <c r="F96" s="180"/>
      <c r="G96" s="180"/>
      <c r="H96" s="180"/>
      <c r="I96" s="180"/>
      <c r="J96" s="180"/>
      <c r="K96" s="180"/>
      <c r="L96" s="180"/>
      <c r="M96" s="180"/>
    </row>
    <row r="97" spans="4:12" ht="12.75" customHeight="1">
      <c r="D97" s="2"/>
      <c r="E97" s="2"/>
      <c r="F97" s="2"/>
      <c r="G97" s="2"/>
      <c r="H97" s="12"/>
      <c r="I97" s="12"/>
      <c r="J97" s="12"/>
      <c r="K97" s="6"/>
      <c r="L97" s="6"/>
    </row>
    <row r="98" spans="2:13" ht="42" customHeight="1">
      <c r="B98" s="176" t="s">
        <v>283</v>
      </c>
      <c r="C98" s="176"/>
      <c r="D98" s="176"/>
      <c r="E98" s="176"/>
      <c r="F98" s="176"/>
      <c r="G98" s="176"/>
      <c r="H98" s="176"/>
      <c r="I98" s="176"/>
      <c r="J98" s="176"/>
      <c r="K98" s="176"/>
      <c r="L98" s="176"/>
      <c r="M98" s="176"/>
    </row>
    <row r="99" spans="4:13" ht="9.75" customHeight="1">
      <c r="D99" s="14"/>
      <c r="E99" s="14"/>
      <c r="F99" s="14"/>
      <c r="G99" s="14"/>
      <c r="H99" s="14"/>
      <c r="I99" s="14"/>
      <c r="J99" s="14"/>
      <c r="K99" s="14"/>
      <c r="L99" s="14"/>
      <c r="M99" s="14"/>
    </row>
    <row r="100" spans="2:13" ht="41.25" customHeight="1">
      <c r="B100" s="176" t="s">
        <v>312</v>
      </c>
      <c r="C100" s="176"/>
      <c r="D100" s="176"/>
      <c r="E100" s="176"/>
      <c r="F100" s="176"/>
      <c r="G100" s="176"/>
      <c r="H100" s="176"/>
      <c r="I100" s="176"/>
      <c r="J100" s="176"/>
      <c r="K100" s="176"/>
      <c r="L100" s="176"/>
      <c r="M100" s="176"/>
    </row>
    <row r="101" spans="4:13" ht="10.5" customHeight="1">
      <c r="D101" s="14"/>
      <c r="E101" s="14"/>
      <c r="F101" s="14"/>
      <c r="G101" s="14"/>
      <c r="H101" s="14"/>
      <c r="I101" s="14"/>
      <c r="J101" s="14"/>
      <c r="K101" s="14"/>
      <c r="L101" s="14"/>
      <c r="M101" s="14"/>
    </row>
    <row r="102" spans="2:13" ht="31.5" customHeight="1">
      <c r="B102" s="176" t="s">
        <v>313</v>
      </c>
      <c r="C102" s="176"/>
      <c r="D102" s="176"/>
      <c r="E102" s="176"/>
      <c r="F102" s="176"/>
      <c r="G102" s="176"/>
      <c r="H102" s="176"/>
      <c r="I102" s="176"/>
      <c r="J102" s="176"/>
      <c r="K102" s="176"/>
      <c r="L102" s="176"/>
      <c r="M102" s="176"/>
    </row>
    <row r="103" spans="4:13" ht="11.25" customHeight="1">
      <c r="D103" s="14"/>
      <c r="E103" s="14"/>
      <c r="F103" s="14"/>
      <c r="G103" s="14"/>
      <c r="H103" s="14"/>
      <c r="I103" s="14"/>
      <c r="J103" s="14"/>
      <c r="K103" s="14"/>
      <c r="L103" s="14"/>
      <c r="M103" s="14"/>
    </row>
    <row r="104" spans="2:13" ht="39.75" customHeight="1">
      <c r="B104" s="176" t="s">
        <v>346</v>
      </c>
      <c r="C104" s="176"/>
      <c r="D104" s="176"/>
      <c r="E104" s="176"/>
      <c r="F104" s="176"/>
      <c r="G104" s="176"/>
      <c r="H104" s="176"/>
      <c r="I104" s="176"/>
      <c r="J104" s="176"/>
      <c r="K104" s="176"/>
      <c r="L104" s="176"/>
      <c r="M104" s="176"/>
    </row>
    <row r="105" spans="4:13" ht="13.5" customHeight="1">
      <c r="D105" s="14"/>
      <c r="E105" s="14"/>
      <c r="F105" s="14"/>
      <c r="G105" s="14"/>
      <c r="H105" s="14"/>
      <c r="I105" s="14"/>
      <c r="J105" s="14"/>
      <c r="K105" s="14"/>
      <c r="L105" s="14"/>
      <c r="M105" s="14"/>
    </row>
    <row r="106" spans="4:13" ht="13.5" customHeight="1">
      <c r="D106" s="14"/>
      <c r="E106" s="14"/>
      <c r="F106" s="14"/>
      <c r="G106" s="14"/>
      <c r="H106" s="14"/>
      <c r="I106" s="14"/>
      <c r="J106" s="14"/>
      <c r="K106" s="14"/>
      <c r="L106" s="14"/>
      <c r="M106" s="14"/>
    </row>
    <row r="107" spans="4:13" ht="13.5" customHeight="1">
      <c r="D107" s="14"/>
      <c r="E107" s="14"/>
      <c r="F107" s="14"/>
      <c r="G107" s="14"/>
      <c r="H107" s="14"/>
      <c r="I107" s="14"/>
      <c r="J107" s="14"/>
      <c r="K107" s="14"/>
      <c r="L107" s="14"/>
      <c r="M107" s="14"/>
    </row>
    <row r="108" spans="4:13" ht="12.75" customHeight="1">
      <c r="D108" s="14"/>
      <c r="E108" s="14"/>
      <c r="F108" s="14"/>
      <c r="G108" s="14"/>
      <c r="H108" s="14"/>
      <c r="I108" s="6"/>
      <c r="J108" s="6"/>
      <c r="K108" s="6"/>
      <c r="L108" s="14"/>
      <c r="M108" s="14"/>
    </row>
    <row r="109" spans="1:12" ht="12.75" customHeight="1">
      <c r="A109" s="8" t="s">
        <v>150</v>
      </c>
      <c r="B109" s="2" t="s">
        <v>106</v>
      </c>
      <c r="E109" s="2"/>
      <c r="F109" s="2"/>
      <c r="G109" s="2"/>
      <c r="H109" s="12"/>
      <c r="I109" s="6"/>
      <c r="J109" s="6"/>
      <c r="K109" s="6"/>
      <c r="L109" s="6"/>
    </row>
    <row r="110" spans="8:12" ht="12.75" customHeight="1">
      <c r="H110" s="12"/>
      <c r="I110" s="6"/>
      <c r="J110" s="12"/>
      <c r="K110" s="6"/>
      <c r="L110" s="6"/>
    </row>
    <row r="111" spans="2:13" ht="27.75" customHeight="1">
      <c r="B111" s="176" t="s">
        <v>270</v>
      </c>
      <c r="C111" s="176"/>
      <c r="D111" s="176"/>
      <c r="E111" s="176"/>
      <c r="F111" s="176"/>
      <c r="G111" s="176"/>
      <c r="H111" s="176"/>
      <c r="I111" s="176"/>
      <c r="J111" s="176"/>
      <c r="K111" s="176"/>
      <c r="L111" s="176"/>
      <c r="M111" s="176"/>
    </row>
    <row r="112" spans="8:12" ht="12.75" customHeight="1">
      <c r="H112" s="12"/>
      <c r="I112" s="12"/>
      <c r="J112" s="12"/>
      <c r="K112" s="6"/>
      <c r="L112" s="6"/>
    </row>
    <row r="113" spans="2:13" ht="24.75" customHeight="1">
      <c r="B113" s="171" t="s">
        <v>169</v>
      </c>
      <c r="C113" s="176" t="s">
        <v>327</v>
      </c>
      <c r="D113" s="176"/>
      <c r="E113" s="176"/>
      <c r="F113" s="176"/>
      <c r="G113" s="176"/>
      <c r="H113" s="176"/>
      <c r="I113" s="176"/>
      <c r="J113" s="176"/>
      <c r="K113" s="176"/>
      <c r="L113" s="176"/>
      <c r="M113" s="176"/>
    </row>
    <row r="114" spans="4:12" ht="12.75" customHeight="1">
      <c r="D114" s="3" t="s">
        <v>109</v>
      </c>
      <c r="H114" s="12"/>
      <c r="I114" s="12"/>
      <c r="J114" s="12"/>
      <c r="K114" s="6"/>
      <c r="L114" s="6"/>
    </row>
    <row r="115" spans="4:12" ht="12.75" customHeight="1">
      <c r="D115" s="3" t="s">
        <v>109</v>
      </c>
      <c r="H115" s="12"/>
      <c r="I115" s="12"/>
      <c r="J115" s="12"/>
      <c r="K115" s="6"/>
      <c r="L115" s="6"/>
    </row>
    <row r="116" spans="2:12" ht="12.75" customHeight="1">
      <c r="B116" s="3" t="s">
        <v>170</v>
      </c>
      <c r="C116" s="3" t="s">
        <v>328</v>
      </c>
      <c r="H116" s="12"/>
      <c r="I116" s="12"/>
      <c r="J116" s="12"/>
      <c r="K116" s="6"/>
      <c r="L116" s="6"/>
    </row>
    <row r="117" spans="8:12" ht="12.75" customHeight="1">
      <c r="H117" s="12"/>
      <c r="I117" s="12"/>
      <c r="J117" s="12"/>
      <c r="K117" s="6"/>
      <c r="L117" s="6"/>
    </row>
    <row r="118" spans="8:12" ht="12.75" customHeight="1">
      <c r="H118" s="12"/>
      <c r="I118" s="12"/>
      <c r="J118" s="12"/>
      <c r="K118" s="6"/>
      <c r="L118" s="6"/>
    </row>
    <row r="119" spans="3:13" ht="37.5" customHeight="1">
      <c r="C119" s="171" t="s">
        <v>181</v>
      </c>
      <c r="D119" s="176" t="s">
        <v>330</v>
      </c>
      <c r="E119" s="176"/>
      <c r="F119" s="176"/>
      <c r="G119" s="176"/>
      <c r="H119" s="176"/>
      <c r="I119" s="176"/>
      <c r="J119" s="176"/>
      <c r="K119" s="176"/>
      <c r="L119" s="176"/>
      <c r="M119" s="176"/>
    </row>
    <row r="120" spans="4:12" ht="12.75" customHeight="1">
      <c r="D120" s="3" t="s">
        <v>109</v>
      </c>
      <c r="H120" s="12"/>
      <c r="I120" s="12"/>
      <c r="J120" s="12"/>
      <c r="K120" s="6"/>
      <c r="L120" s="6"/>
    </row>
    <row r="121" spans="3:12" ht="12.75" customHeight="1">
      <c r="C121" s="3" t="s">
        <v>183</v>
      </c>
      <c r="D121" s="3" t="s">
        <v>331</v>
      </c>
      <c r="H121" s="12"/>
      <c r="I121" s="12"/>
      <c r="J121" s="12"/>
      <c r="K121" s="6"/>
      <c r="L121" s="6"/>
    </row>
    <row r="122" spans="8:12" ht="12.75" customHeight="1">
      <c r="H122" s="12"/>
      <c r="I122" s="12"/>
      <c r="J122" s="12"/>
      <c r="K122" s="6"/>
      <c r="L122" s="6"/>
    </row>
    <row r="123" spans="3:13" ht="25.5" customHeight="1">
      <c r="C123" s="171" t="s">
        <v>187</v>
      </c>
      <c r="D123" s="176" t="s">
        <v>332</v>
      </c>
      <c r="E123" s="176"/>
      <c r="F123" s="176"/>
      <c r="G123" s="176"/>
      <c r="H123" s="176"/>
      <c r="I123" s="176"/>
      <c r="J123" s="176"/>
      <c r="K123" s="176"/>
      <c r="L123" s="176"/>
      <c r="M123" s="176"/>
    </row>
    <row r="124" spans="4:12" ht="12.75" customHeight="1">
      <c r="D124" s="3" t="s">
        <v>109</v>
      </c>
      <c r="H124" s="12"/>
      <c r="I124" s="12"/>
      <c r="J124" s="12"/>
      <c r="K124" s="6"/>
      <c r="L124" s="6"/>
    </row>
    <row r="125" spans="8:12" ht="12.75" customHeight="1">
      <c r="H125" s="12"/>
      <c r="I125" s="12"/>
      <c r="J125" s="12"/>
      <c r="K125" s="6"/>
      <c r="L125" s="6"/>
    </row>
    <row r="126" spans="3:13" ht="26.25" customHeight="1">
      <c r="C126" s="179" t="s">
        <v>333</v>
      </c>
      <c r="D126" s="179"/>
      <c r="E126" s="179"/>
      <c r="F126" s="179"/>
      <c r="G126" s="179"/>
      <c r="H126" s="179"/>
      <c r="I126" s="179"/>
      <c r="J126" s="179"/>
      <c r="K126" s="179"/>
      <c r="L126" s="179"/>
      <c r="M126" s="179"/>
    </row>
    <row r="127" spans="8:10" ht="18.75" customHeight="1">
      <c r="H127" s="3"/>
      <c r="I127" s="3"/>
      <c r="J127" s="3"/>
    </row>
    <row r="128" spans="3:13" ht="39" customHeight="1">
      <c r="C128" s="171" t="s">
        <v>181</v>
      </c>
      <c r="D128" s="179" t="s">
        <v>336</v>
      </c>
      <c r="E128" s="179"/>
      <c r="F128" s="179"/>
      <c r="G128" s="179"/>
      <c r="H128" s="179"/>
      <c r="I128" s="179"/>
      <c r="J128" s="179"/>
      <c r="K128" s="179"/>
      <c r="L128" s="179"/>
      <c r="M128" s="179"/>
    </row>
    <row r="129" spans="4:12" ht="12.75" customHeight="1">
      <c r="D129" s="179" t="s">
        <v>109</v>
      </c>
      <c r="E129" s="179"/>
      <c r="F129" s="179"/>
      <c r="G129" s="179"/>
      <c r="H129" s="179"/>
      <c r="I129" s="179"/>
      <c r="J129" s="179"/>
      <c r="K129" s="179"/>
      <c r="L129" s="179"/>
    </row>
    <row r="130" spans="3:13" ht="12.75" customHeight="1">
      <c r="C130" s="3" t="s">
        <v>183</v>
      </c>
      <c r="D130" s="179" t="s">
        <v>334</v>
      </c>
      <c r="E130" s="179"/>
      <c r="F130" s="179"/>
      <c r="G130" s="179"/>
      <c r="H130" s="179"/>
      <c r="I130" s="179"/>
      <c r="J130" s="179"/>
      <c r="K130" s="179"/>
      <c r="L130" s="179"/>
      <c r="M130" s="179"/>
    </row>
    <row r="131" spans="4:12" ht="12.75" customHeight="1">
      <c r="D131" s="179" t="s">
        <v>109</v>
      </c>
      <c r="E131" s="179"/>
      <c r="F131" s="179"/>
      <c r="G131" s="179"/>
      <c r="H131" s="179"/>
      <c r="I131" s="179"/>
      <c r="J131" s="179"/>
      <c r="K131" s="179"/>
      <c r="L131" s="179"/>
    </row>
    <row r="132" spans="8:12" ht="12.75" customHeight="1">
      <c r="H132" s="12"/>
      <c r="I132" s="12"/>
      <c r="J132" s="12"/>
      <c r="K132" s="6"/>
      <c r="L132" s="6"/>
    </row>
    <row r="133" spans="3:12" ht="12.75" customHeight="1">
      <c r="C133" s="3" t="s">
        <v>335</v>
      </c>
      <c r="H133" s="12"/>
      <c r="I133" s="12"/>
      <c r="J133" s="12"/>
      <c r="K133" s="6"/>
      <c r="L133" s="6"/>
    </row>
    <row r="134" spans="8:10" ht="13.5" customHeight="1">
      <c r="H134" s="3"/>
      <c r="I134" s="3"/>
      <c r="J134" s="3"/>
    </row>
    <row r="135" spans="3:12" ht="24" customHeight="1">
      <c r="C135" s="176" t="s">
        <v>337</v>
      </c>
      <c r="D135" s="176"/>
      <c r="E135" s="176"/>
      <c r="F135" s="176"/>
      <c r="G135" s="176"/>
      <c r="H135" s="176"/>
      <c r="I135" s="176"/>
      <c r="J135" s="176"/>
      <c r="K135" s="176"/>
      <c r="L135" s="176"/>
    </row>
    <row r="136" spans="4:12" ht="12.75" customHeight="1">
      <c r="D136" s="176" t="s">
        <v>109</v>
      </c>
      <c r="E136" s="176"/>
      <c r="F136" s="176"/>
      <c r="G136" s="176"/>
      <c r="H136" s="176"/>
      <c r="I136" s="176"/>
      <c r="J136" s="176"/>
      <c r="K136" s="176"/>
      <c r="L136" s="176"/>
    </row>
    <row r="137" spans="8:12" ht="12.75" customHeight="1">
      <c r="H137" s="12"/>
      <c r="I137" s="12"/>
      <c r="J137" s="12"/>
      <c r="K137" s="6"/>
      <c r="L137" s="6"/>
    </row>
    <row r="138" spans="3:12" ht="28.5" customHeight="1">
      <c r="C138" s="176" t="s">
        <v>302</v>
      </c>
      <c r="D138" s="176"/>
      <c r="E138" s="176"/>
      <c r="F138" s="176"/>
      <c r="G138" s="176"/>
      <c r="H138" s="176"/>
      <c r="I138" s="176"/>
      <c r="J138" s="176"/>
      <c r="K138" s="176"/>
      <c r="L138" s="176"/>
    </row>
    <row r="139" spans="8:12" ht="12.75" customHeight="1">
      <c r="H139" s="12"/>
      <c r="I139" s="12"/>
      <c r="J139" s="12"/>
      <c r="K139" s="6"/>
      <c r="L139" s="6"/>
    </row>
    <row r="140" spans="3:12" ht="36.75" customHeight="1">
      <c r="C140" s="176" t="s">
        <v>338</v>
      </c>
      <c r="D140" s="176"/>
      <c r="E140" s="176"/>
      <c r="F140" s="176"/>
      <c r="G140" s="176"/>
      <c r="H140" s="176"/>
      <c r="I140" s="176"/>
      <c r="J140" s="176"/>
      <c r="K140" s="176"/>
      <c r="L140" s="176"/>
    </row>
    <row r="141" spans="8:12" ht="12.75" customHeight="1">
      <c r="H141" s="12"/>
      <c r="I141" s="12"/>
      <c r="J141" s="12"/>
      <c r="K141" s="6"/>
      <c r="L141" s="6"/>
    </row>
    <row r="142" spans="3:12" ht="60.75" customHeight="1">
      <c r="C142" s="176" t="s">
        <v>339</v>
      </c>
      <c r="D142" s="176"/>
      <c r="E142" s="176"/>
      <c r="F142" s="176"/>
      <c r="G142" s="176"/>
      <c r="H142" s="176"/>
      <c r="I142" s="176"/>
      <c r="J142" s="176"/>
      <c r="K142" s="176"/>
      <c r="L142" s="176"/>
    </row>
    <row r="143" spans="8:12" ht="12.75" customHeight="1">
      <c r="H143" s="12"/>
      <c r="I143" s="12"/>
      <c r="J143" s="12"/>
      <c r="K143" s="6"/>
      <c r="L143" s="6"/>
    </row>
    <row r="144" spans="8:12" ht="12.75" customHeight="1">
      <c r="H144" s="12"/>
      <c r="I144" s="12"/>
      <c r="J144" s="12"/>
      <c r="K144" s="6"/>
      <c r="L144" s="6"/>
    </row>
    <row r="145" spans="3:12" ht="24.75" customHeight="1">
      <c r="C145" s="176" t="s">
        <v>319</v>
      </c>
      <c r="D145" s="176"/>
      <c r="E145" s="176"/>
      <c r="F145" s="176"/>
      <c r="G145" s="176"/>
      <c r="H145" s="176"/>
      <c r="I145" s="176"/>
      <c r="J145" s="176"/>
      <c r="K145" s="176"/>
      <c r="L145" s="176"/>
    </row>
    <row r="146" spans="8:12" ht="12.75" customHeight="1">
      <c r="H146" s="12"/>
      <c r="I146" s="12"/>
      <c r="J146" s="12"/>
      <c r="K146" s="6"/>
      <c r="L146" s="6"/>
    </row>
    <row r="147" spans="3:12" ht="36" customHeight="1">
      <c r="C147" s="171" t="s">
        <v>181</v>
      </c>
      <c r="D147" s="176" t="s">
        <v>347</v>
      </c>
      <c r="E147" s="176"/>
      <c r="F147" s="176"/>
      <c r="G147" s="176"/>
      <c r="H147" s="176"/>
      <c r="I147" s="176"/>
      <c r="J147" s="176"/>
      <c r="K147" s="176"/>
      <c r="L147" s="176"/>
    </row>
    <row r="148" spans="8:12" ht="12.75" customHeight="1">
      <c r="H148" s="12"/>
      <c r="I148" s="12"/>
      <c r="J148" s="12"/>
      <c r="K148" s="6"/>
      <c r="L148" s="6"/>
    </row>
    <row r="149" spans="3:12" ht="12.75" customHeight="1">
      <c r="C149" s="3" t="s">
        <v>183</v>
      </c>
      <c r="D149" s="3" t="s">
        <v>340</v>
      </c>
      <c r="H149" s="12"/>
      <c r="I149" s="12"/>
      <c r="J149" s="12"/>
      <c r="K149" s="6"/>
      <c r="L149" s="6"/>
    </row>
    <row r="150" spans="8:12" ht="12.75" customHeight="1">
      <c r="H150" s="12"/>
      <c r="I150" s="12"/>
      <c r="J150" s="12"/>
      <c r="K150" s="6"/>
      <c r="L150" s="6"/>
    </row>
    <row r="151" spans="8:12" ht="12.75" customHeight="1">
      <c r="H151" s="12"/>
      <c r="I151" s="12"/>
      <c r="J151" s="12"/>
      <c r="K151" s="6"/>
      <c r="L151" s="6"/>
    </row>
    <row r="152" spans="1:12" ht="12.75" customHeight="1">
      <c r="A152" s="8" t="s">
        <v>150</v>
      </c>
      <c r="B152" s="2" t="s">
        <v>303</v>
      </c>
      <c r="H152" s="12"/>
      <c r="I152" s="12"/>
      <c r="J152" s="12"/>
      <c r="K152" s="6"/>
      <c r="L152" s="6"/>
    </row>
    <row r="153" spans="8:12" ht="12.75" customHeight="1">
      <c r="H153" s="12"/>
      <c r="I153" s="12"/>
      <c r="J153" s="12"/>
      <c r="K153" s="6"/>
      <c r="L153" s="6"/>
    </row>
    <row r="154" spans="2:12" ht="12.75" customHeight="1">
      <c r="B154" s="3" t="s">
        <v>320</v>
      </c>
      <c r="H154" s="12"/>
      <c r="I154" s="12"/>
      <c r="J154" s="12"/>
      <c r="K154" s="6"/>
      <c r="L154" s="6"/>
    </row>
    <row r="155" spans="8:12" ht="12.75" customHeight="1">
      <c r="H155" s="12"/>
      <c r="I155" s="12"/>
      <c r="J155" s="12"/>
      <c r="K155" s="6"/>
      <c r="L155" s="6"/>
    </row>
    <row r="156" spans="8:12" ht="12.75" customHeight="1">
      <c r="H156" s="12"/>
      <c r="I156" s="12"/>
      <c r="J156" s="12"/>
      <c r="K156" s="6"/>
      <c r="L156" s="6"/>
    </row>
    <row r="157" spans="3:12" ht="14.25" customHeight="1">
      <c r="C157" s="172" t="s">
        <v>181</v>
      </c>
      <c r="D157" s="179" t="s">
        <v>341</v>
      </c>
      <c r="E157" s="179"/>
      <c r="F157" s="179"/>
      <c r="G157" s="179"/>
      <c r="H157" s="179"/>
      <c r="I157" s="179"/>
      <c r="J157" s="179"/>
      <c r="K157" s="179"/>
      <c r="L157" s="179"/>
    </row>
    <row r="158" spans="3:12" ht="14.25" customHeight="1">
      <c r="C158" s="164"/>
      <c r="D158" s="166"/>
      <c r="E158" s="166"/>
      <c r="F158" s="166"/>
      <c r="G158" s="166"/>
      <c r="H158" s="166"/>
      <c r="I158" s="166"/>
      <c r="J158" s="166"/>
      <c r="K158" s="166"/>
      <c r="L158" s="166"/>
    </row>
    <row r="159" spans="3:12" ht="14.25" customHeight="1">
      <c r="C159" s="164" t="s">
        <v>183</v>
      </c>
      <c r="D159" s="179" t="s">
        <v>342</v>
      </c>
      <c r="E159" s="179"/>
      <c r="F159" s="179"/>
      <c r="G159" s="179"/>
      <c r="H159" s="179"/>
      <c r="I159" s="179"/>
      <c r="J159" s="179"/>
      <c r="K159" s="179"/>
      <c r="L159" s="179"/>
    </row>
    <row r="160" spans="3:12" ht="14.25" customHeight="1">
      <c r="C160" s="164"/>
      <c r="D160" s="166"/>
      <c r="E160" s="166"/>
      <c r="F160" s="166"/>
      <c r="G160" s="166"/>
      <c r="H160" s="166"/>
      <c r="I160" s="166"/>
      <c r="J160" s="166"/>
      <c r="K160" s="166"/>
      <c r="L160" s="166"/>
    </row>
    <row r="161" spans="3:12" ht="14.25" customHeight="1">
      <c r="C161" s="164" t="s">
        <v>187</v>
      </c>
      <c r="D161" s="179" t="s">
        <v>344</v>
      </c>
      <c r="E161" s="179"/>
      <c r="F161" s="179"/>
      <c r="G161" s="179"/>
      <c r="H161" s="179"/>
      <c r="I161" s="179"/>
      <c r="J161" s="179"/>
      <c r="K161" s="179"/>
      <c r="L161" s="179"/>
    </row>
    <row r="162" spans="3:12" ht="14.25" customHeight="1">
      <c r="C162" s="164"/>
      <c r="D162" s="166"/>
      <c r="E162" s="166"/>
      <c r="F162" s="166"/>
      <c r="G162" s="166"/>
      <c r="H162" s="166"/>
      <c r="I162" s="166"/>
      <c r="J162" s="166"/>
      <c r="K162" s="166"/>
      <c r="L162" s="166"/>
    </row>
    <row r="163" spans="3:12" ht="14.25" customHeight="1">
      <c r="C163" s="164" t="s">
        <v>343</v>
      </c>
      <c r="D163" s="179" t="s">
        <v>345</v>
      </c>
      <c r="E163" s="179"/>
      <c r="F163" s="179"/>
      <c r="G163" s="179"/>
      <c r="H163" s="179"/>
      <c r="I163" s="179"/>
      <c r="J163" s="179"/>
      <c r="K163" s="179"/>
      <c r="L163" s="179"/>
    </row>
    <row r="164" spans="4:12" ht="14.25" customHeight="1">
      <c r="D164" s="166"/>
      <c r="E164" s="166"/>
      <c r="F164" s="166"/>
      <c r="G164" s="166"/>
      <c r="H164" s="166"/>
      <c r="I164" s="166"/>
      <c r="J164" s="166"/>
      <c r="K164" s="166"/>
      <c r="L164" s="166"/>
    </row>
    <row r="165" spans="8:10" ht="14.25" customHeight="1">
      <c r="H165" s="3"/>
      <c r="I165" s="3"/>
      <c r="J165" s="3"/>
    </row>
    <row r="166" ht="14.25" customHeight="1"/>
    <row r="167" ht="14.25" customHeight="1"/>
    <row r="168" spans="1:12" ht="12.75" customHeight="1">
      <c r="A168" s="8" t="s">
        <v>151</v>
      </c>
      <c r="B168" s="2" t="s">
        <v>212</v>
      </c>
      <c r="H168" s="12"/>
      <c r="I168" s="12"/>
      <c r="J168" s="12"/>
      <c r="K168" s="6"/>
      <c r="L168" s="6"/>
    </row>
    <row r="169" spans="8:12" s="2" customFormat="1" ht="12.75" customHeight="1">
      <c r="H169" s="12"/>
      <c r="I169" s="12"/>
      <c r="J169" s="12"/>
      <c r="K169" s="12"/>
      <c r="L169" s="12"/>
    </row>
    <row r="170" spans="2:13" ht="15.75" customHeight="1">
      <c r="B170" s="177" t="s">
        <v>213</v>
      </c>
      <c r="C170" s="177"/>
      <c r="D170" s="177"/>
      <c r="E170" s="177"/>
      <c r="F170" s="177"/>
      <c r="G170" s="177"/>
      <c r="H170" s="177"/>
      <c r="I170" s="177"/>
      <c r="J170" s="177"/>
      <c r="K170" s="177"/>
      <c r="L170" s="177"/>
      <c r="M170" s="177"/>
    </row>
    <row r="171" spans="4:13" ht="15" customHeight="1">
      <c r="D171" s="42"/>
      <c r="E171" s="42"/>
      <c r="F171" s="42"/>
      <c r="G171" s="42"/>
      <c r="H171" s="42"/>
      <c r="I171" s="42"/>
      <c r="J171" s="42"/>
      <c r="K171" s="42"/>
      <c r="L171" s="42"/>
      <c r="M171" s="42"/>
    </row>
    <row r="172" spans="4:13" ht="13.5" customHeight="1">
      <c r="D172" s="42"/>
      <c r="E172" s="42"/>
      <c r="F172" s="42"/>
      <c r="G172" s="42"/>
      <c r="H172" s="42"/>
      <c r="I172" s="42"/>
      <c r="J172" s="42"/>
      <c r="K172" s="42"/>
      <c r="L172" s="42"/>
      <c r="M172" s="42"/>
    </row>
    <row r="173" spans="1:13" s="2" customFormat="1" ht="12.75" customHeight="1">
      <c r="A173" s="13" t="s">
        <v>152</v>
      </c>
      <c r="B173" s="178" t="s">
        <v>314</v>
      </c>
      <c r="C173" s="178"/>
      <c r="D173" s="178"/>
      <c r="E173" s="178"/>
      <c r="F173" s="178"/>
      <c r="G173" s="178"/>
      <c r="H173" s="178"/>
      <c r="I173" s="178"/>
      <c r="J173" s="178"/>
      <c r="K173" s="178"/>
      <c r="L173" s="178"/>
      <c r="M173" s="178"/>
    </row>
    <row r="174" spans="8:12" s="2" customFormat="1" ht="12.75" customHeight="1">
      <c r="H174" s="12"/>
      <c r="I174" s="12"/>
      <c r="J174" s="12"/>
      <c r="K174" s="12"/>
      <c r="L174" s="12"/>
    </row>
    <row r="175" spans="2:13" s="2" customFormat="1" ht="50.25" customHeight="1">
      <c r="B175" s="177" t="s">
        <v>321</v>
      </c>
      <c r="C175" s="177"/>
      <c r="D175" s="177"/>
      <c r="E175" s="177"/>
      <c r="F175" s="177"/>
      <c r="G175" s="177"/>
      <c r="H175" s="177"/>
      <c r="I175" s="177"/>
      <c r="J175" s="177"/>
      <c r="K175" s="177"/>
      <c r="L175" s="177"/>
      <c r="M175" s="177"/>
    </row>
    <row r="176" spans="8:12" ht="12.75" customHeight="1">
      <c r="H176" s="12"/>
      <c r="I176" s="12"/>
      <c r="J176" s="12"/>
      <c r="K176" s="6"/>
      <c r="L176" s="6"/>
    </row>
    <row r="177" spans="8:12" ht="12.75" customHeight="1">
      <c r="H177" s="12"/>
      <c r="I177" s="12"/>
      <c r="J177" s="12"/>
      <c r="K177" s="6"/>
      <c r="L177" s="6"/>
    </row>
    <row r="178" spans="8:12" ht="12.75" customHeight="1">
      <c r="H178" s="12"/>
      <c r="I178" s="12"/>
      <c r="J178" s="12"/>
      <c r="K178" s="6"/>
      <c r="L178" s="6"/>
    </row>
    <row r="179" spans="8:12" ht="12.75" customHeight="1">
      <c r="H179" s="12"/>
      <c r="I179" s="12"/>
      <c r="J179" s="12"/>
      <c r="K179" s="6"/>
      <c r="L179" s="6"/>
    </row>
    <row r="180" spans="8:12" ht="12.75" customHeight="1">
      <c r="H180" s="12"/>
      <c r="I180" s="12"/>
      <c r="J180" s="12"/>
      <c r="K180" s="6"/>
      <c r="L180" s="6"/>
    </row>
    <row r="181" spans="8:12" ht="12.75" customHeight="1">
      <c r="H181" s="12"/>
      <c r="I181" s="12"/>
      <c r="J181" s="12"/>
      <c r="K181" s="6"/>
      <c r="L181" s="6"/>
    </row>
    <row r="182" spans="8:12" ht="12.75" customHeight="1">
      <c r="H182" s="12"/>
      <c r="I182" s="12"/>
      <c r="J182" s="12"/>
      <c r="K182" s="6"/>
      <c r="L182" s="6"/>
    </row>
    <row r="183" spans="8:12" ht="12.75" customHeight="1">
      <c r="H183" s="12"/>
      <c r="I183" s="12"/>
      <c r="J183" s="12"/>
      <c r="K183" s="6"/>
      <c r="L183" s="6"/>
    </row>
    <row r="184" spans="8:12" ht="12.75" customHeight="1">
      <c r="H184" s="12"/>
      <c r="I184" s="12"/>
      <c r="J184" s="12"/>
      <c r="K184" s="6"/>
      <c r="L184" s="6"/>
    </row>
    <row r="185" spans="8:12" ht="12.75" customHeight="1">
      <c r="H185" s="12"/>
      <c r="I185" s="12"/>
      <c r="J185" s="12"/>
      <c r="K185" s="6"/>
      <c r="L185" s="6"/>
    </row>
    <row r="186" spans="8:12" ht="12.75" customHeight="1">
      <c r="H186" s="12"/>
      <c r="I186" s="12"/>
      <c r="J186" s="12"/>
      <c r="K186" s="6"/>
      <c r="L186" s="6"/>
    </row>
    <row r="187" spans="8:12" ht="12.75" customHeight="1">
      <c r="H187" s="12"/>
      <c r="I187" s="12"/>
      <c r="J187" s="12"/>
      <c r="K187" s="6"/>
      <c r="L187" s="6"/>
    </row>
    <row r="188" spans="8:12" ht="12.75" customHeight="1">
      <c r="H188" s="12"/>
      <c r="I188" s="12"/>
      <c r="J188" s="12"/>
      <c r="K188" s="6"/>
      <c r="L188" s="6"/>
    </row>
    <row r="189" spans="8:12" ht="12.75" customHeight="1">
      <c r="H189" s="12"/>
      <c r="I189" s="12"/>
      <c r="J189" s="12"/>
      <c r="K189" s="6"/>
      <c r="L189" s="6"/>
    </row>
    <row r="190" spans="8:12" ht="12.75" customHeight="1">
      <c r="H190" s="12"/>
      <c r="I190" s="12"/>
      <c r="J190" s="12"/>
      <c r="K190" s="6"/>
      <c r="L190" s="6"/>
    </row>
    <row r="191" spans="8:12" ht="12.75" customHeight="1">
      <c r="H191" s="12"/>
      <c r="I191" s="12"/>
      <c r="J191" s="12"/>
      <c r="K191" s="6"/>
      <c r="L191" s="6"/>
    </row>
    <row r="192" spans="8:12" ht="12.75" customHeight="1">
      <c r="H192" s="12"/>
      <c r="I192" s="12"/>
      <c r="J192" s="12"/>
      <c r="K192" s="6"/>
      <c r="L192" s="6"/>
    </row>
    <row r="193" spans="3:13" ht="12.75" customHeight="1">
      <c r="C193" s="8" t="s">
        <v>153</v>
      </c>
      <c r="D193" s="16" t="s">
        <v>229</v>
      </c>
      <c r="E193" s="16"/>
      <c r="F193" s="16"/>
      <c r="G193" s="16"/>
      <c r="H193" s="167"/>
      <c r="I193" s="167"/>
      <c r="J193" s="167"/>
      <c r="K193" s="21"/>
      <c r="L193" s="21"/>
      <c r="M193" s="40"/>
    </row>
    <row r="194" spans="3:13" ht="12.75" customHeight="1">
      <c r="C194" s="8"/>
      <c r="D194" s="16"/>
      <c r="E194" s="16"/>
      <c r="F194" s="16"/>
      <c r="G194" s="16"/>
      <c r="H194" s="167"/>
      <c r="I194" s="167"/>
      <c r="J194" s="167"/>
      <c r="K194" s="21"/>
      <c r="L194" s="21"/>
      <c r="M194" s="40"/>
    </row>
    <row r="195" spans="3:13" ht="12.75" customHeight="1">
      <c r="C195" s="8"/>
      <c r="D195" s="40" t="s">
        <v>294</v>
      </c>
      <c r="E195" s="16"/>
      <c r="F195" s="16"/>
      <c r="G195" s="16"/>
      <c r="H195" s="167"/>
      <c r="I195" s="167"/>
      <c r="J195" s="167"/>
      <c r="K195" s="21"/>
      <c r="L195" s="21"/>
      <c r="M195" s="40"/>
    </row>
    <row r="196" spans="3:13" ht="12.75" customHeight="1">
      <c r="C196" s="8"/>
      <c r="D196" s="16"/>
      <c r="E196" s="16"/>
      <c r="F196" s="16"/>
      <c r="G196" s="16"/>
      <c r="H196" s="167"/>
      <c r="I196" s="167"/>
      <c r="J196" s="167"/>
      <c r="K196" s="21"/>
      <c r="L196" s="21"/>
      <c r="M196" s="40"/>
    </row>
    <row r="197" spans="3:13" ht="12.75" customHeight="1">
      <c r="C197" s="8"/>
      <c r="D197" s="16"/>
      <c r="E197" s="16"/>
      <c r="F197" s="16"/>
      <c r="G197" s="16"/>
      <c r="I197" s="129" t="s">
        <v>23</v>
      </c>
      <c r="J197" s="167"/>
      <c r="K197" s="21"/>
      <c r="L197" s="21"/>
      <c r="M197" s="40"/>
    </row>
    <row r="198" spans="3:13" ht="12.75" customHeight="1">
      <c r="C198" s="8"/>
      <c r="D198" s="16" t="s">
        <v>126</v>
      </c>
      <c r="E198" s="40"/>
      <c r="F198" s="40"/>
      <c r="G198" s="40"/>
      <c r="H198" s="21"/>
      <c r="I198" s="51"/>
      <c r="J198" s="21"/>
      <c r="K198" s="21"/>
      <c r="L198" s="21"/>
      <c r="M198" s="40"/>
    </row>
    <row r="199" spans="3:13" ht="12.75" customHeight="1">
      <c r="C199" s="8"/>
      <c r="D199" s="40"/>
      <c r="E199" s="40"/>
      <c r="F199" s="40"/>
      <c r="G199" s="40"/>
      <c r="H199" s="21"/>
      <c r="I199" s="51"/>
      <c r="J199" s="21"/>
      <c r="K199" s="21"/>
      <c r="L199" s="21"/>
      <c r="M199" s="40"/>
    </row>
    <row r="200" spans="3:13" ht="12.75" customHeight="1" thickBot="1">
      <c r="C200" s="8"/>
      <c r="D200" s="40" t="s">
        <v>129</v>
      </c>
      <c r="E200" s="40"/>
      <c r="F200" s="40"/>
      <c r="G200" s="40"/>
      <c r="H200" s="21"/>
      <c r="I200" s="146">
        <v>498652</v>
      </c>
      <c r="J200" s="21"/>
      <c r="K200" s="21"/>
      <c r="L200" s="21"/>
      <c r="M200" s="40"/>
    </row>
    <row r="201" spans="3:13" ht="12.75" customHeight="1" thickTop="1">
      <c r="C201" s="8"/>
      <c r="D201" s="40"/>
      <c r="E201" s="40"/>
      <c r="F201" s="40"/>
      <c r="G201" s="40"/>
      <c r="H201" s="21"/>
      <c r="I201" s="21"/>
      <c r="J201" s="21"/>
      <c r="K201" s="21"/>
      <c r="L201" s="21"/>
      <c r="M201" s="40"/>
    </row>
    <row r="202" spans="3:13" ht="12.75" customHeight="1">
      <c r="C202" s="8"/>
      <c r="D202" s="16" t="s">
        <v>130</v>
      </c>
      <c r="E202" s="40"/>
      <c r="F202" s="40"/>
      <c r="G202" s="40"/>
      <c r="H202" s="21"/>
      <c r="I202" s="21"/>
      <c r="J202" s="21"/>
      <c r="K202" s="21"/>
      <c r="L202" s="21"/>
      <c r="M202" s="40"/>
    </row>
    <row r="203" spans="3:13" ht="12.75" customHeight="1">
      <c r="C203" s="8"/>
      <c r="D203" s="40"/>
      <c r="E203" s="40"/>
      <c r="F203" s="40"/>
      <c r="G203" s="40"/>
      <c r="H203" s="21"/>
      <c r="I203" s="21"/>
      <c r="J203" s="21"/>
      <c r="K203" s="21"/>
      <c r="L203" s="21"/>
      <c r="M203" s="40"/>
    </row>
    <row r="204" spans="3:13" ht="12.75" customHeight="1">
      <c r="C204" s="8"/>
      <c r="D204" s="40" t="s">
        <v>131</v>
      </c>
      <c r="E204" s="40"/>
      <c r="F204" s="40"/>
      <c r="G204" s="40"/>
      <c r="H204" s="21"/>
      <c r="I204" s="21"/>
      <c r="J204" s="21"/>
      <c r="K204" s="21"/>
      <c r="L204" s="21"/>
      <c r="M204" s="40"/>
    </row>
    <row r="205" spans="3:13" ht="12.75" customHeight="1">
      <c r="C205" s="8"/>
      <c r="D205" s="40" t="s">
        <v>0</v>
      </c>
      <c r="E205" s="40"/>
      <c r="F205" s="40"/>
      <c r="G205" s="40"/>
      <c r="H205" s="21"/>
      <c r="I205" s="51">
        <v>37000</v>
      </c>
      <c r="J205" s="21"/>
      <c r="K205" s="21"/>
      <c r="L205" s="21"/>
      <c r="M205" s="40"/>
    </row>
    <row r="206" spans="3:13" ht="12.75" customHeight="1">
      <c r="C206" s="8"/>
      <c r="D206" s="40"/>
      <c r="E206" s="40"/>
      <c r="F206" s="40"/>
      <c r="G206" s="40"/>
      <c r="H206" s="21"/>
      <c r="I206" s="51" t="s">
        <v>109</v>
      </c>
      <c r="J206" s="21"/>
      <c r="K206" s="21"/>
      <c r="L206" s="21"/>
      <c r="M206" s="40"/>
    </row>
    <row r="207" spans="3:13" ht="12.75" customHeight="1">
      <c r="C207" s="8"/>
      <c r="D207" s="40" t="s">
        <v>1</v>
      </c>
      <c r="E207" s="40"/>
      <c r="F207" s="40"/>
      <c r="G207" s="40"/>
      <c r="H207" s="21"/>
      <c r="I207" s="51">
        <v>135000</v>
      </c>
      <c r="J207" s="21"/>
      <c r="K207" s="21"/>
      <c r="L207" s="21"/>
      <c r="M207" s="40"/>
    </row>
    <row r="208" spans="3:13" ht="12.75" customHeight="1">
      <c r="C208" s="8"/>
      <c r="D208" s="40"/>
      <c r="E208" s="40"/>
      <c r="F208" s="40"/>
      <c r="G208" s="40"/>
      <c r="H208" s="21"/>
      <c r="I208" s="51" t="s">
        <v>109</v>
      </c>
      <c r="J208" s="21"/>
      <c r="K208" s="21"/>
      <c r="L208" s="21"/>
      <c r="M208" s="40"/>
    </row>
    <row r="209" spans="3:13" ht="12.75" customHeight="1" thickBot="1">
      <c r="C209" s="8"/>
      <c r="D209" s="40" t="s">
        <v>66</v>
      </c>
      <c r="E209" s="40"/>
      <c r="F209" s="40"/>
      <c r="G209" s="40"/>
      <c r="H209" s="21"/>
      <c r="I209" s="50">
        <f>SUM(I203:I208)</f>
        <v>172000</v>
      </c>
      <c r="J209" s="21"/>
      <c r="K209" s="21"/>
      <c r="L209" s="21"/>
      <c r="M209" s="40"/>
    </row>
    <row r="210" spans="3:13" ht="12.75" customHeight="1" thickTop="1">
      <c r="C210" s="8"/>
      <c r="D210" s="40"/>
      <c r="E210" s="40"/>
      <c r="F210" s="40"/>
      <c r="G210" s="40"/>
      <c r="H210" s="21"/>
      <c r="I210" s="21"/>
      <c r="J210" s="21"/>
      <c r="K210" s="21"/>
      <c r="L210" s="21"/>
      <c r="M210" s="40"/>
    </row>
    <row r="211" spans="3:13" ht="12.75" customHeight="1">
      <c r="C211" s="8"/>
      <c r="D211" s="40" t="s">
        <v>127</v>
      </c>
      <c r="E211" s="40"/>
      <c r="F211" s="40"/>
      <c r="G211" s="40"/>
      <c r="H211" s="21"/>
      <c r="I211" s="21"/>
      <c r="J211" s="167"/>
      <c r="K211" s="21"/>
      <c r="L211" s="21"/>
      <c r="M211" s="40"/>
    </row>
    <row r="212" spans="3:13" ht="12.75" customHeight="1" thickBot="1">
      <c r="C212" s="8"/>
      <c r="D212" s="40" t="s">
        <v>128</v>
      </c>
      <c r="E212" s="40"/>
      <c r="F212" s="40"/>
      <c r="G212" s="40"/>
      <c r="H212" s="21"/>
      <c r="I212" s="146">
        <v>211427</v>
      </c>
      <c r="J212" s="167"/>
      <c r="K212" s="21"/>
      <c r="L212" s="21"/>
      <c r="M212" s="40"/>
    </row>
    <row r="213" spans="3:13" ht="12.75" customHeight="1" thickTop="1">
      <c r="C213" s="8"/>
      <c r="D213" s="40"/>
      <c r="E213" s="40"/>
      <c r="F213" s="40"/>
      <c r="G213" s="40"/>
      <c r="H213" s="21"/>
      <c r="I213" s="21"/>
      <c r="J213" s="167"/>
      <c r="K213" s="21"/>
      <c r="L213" s="21"/>
      <c r="M213" s="40"/>
    </row>
    <row r="214" spans="3:13" ht="12.75" customHeight="1">
      <c r="C214" s="8"/>
      <c r="D214" s="40"/>
      <c r="E214" s="40"/>
      <c r="F214" s="40"/>
      <c r="G214" s="40"/>
      <c r="H214" s="21"/>
      <c r="I214" s="21"/>
      <c r="J214" s="167"/>
      <c r="K214" s="21"/>
      <c r="L214" s="21"/>
      <c r="M214" s="40"/>
    </row>
    <row r="215" spans="4:13" ht="12.75" customHeight="1">
      <c r="D215" s="16"/>
      <c r="E215" s="16"/>
      <c r="F215" s="16"/>
      <c r="G215" s="16"/>
      <c r="J215" s="167"/>
      <c r="M215" s="40"/>
    </row>
    <row r="216" spans="5:10" ht="12.75" customHeight="1">
      <c r="E216" s="4"/>
      <c r="F216" s="4"/>
      <c r="G216" s="4"/>
      <c r="H216" s="184" t="s">
        <v>109</v>
      </c>
      <c r="I216" s="184"/>
      <c r="J216" s="12"/>
    </row>
    <row r="217" spans="4:12" ht="12.75" customHeight="1">
      <c r="D217" s="4"/>
      <c r="E217" s="4"/>
      <c r="F217" s="4"/>
      <c r="G217" s="4"/>
      <c r="I217" s="168" t="str">
        <f>+K79</f>
        <v>31/03/2002</v>
      </c>
      <c r="J217" s="169">
        <v>36707</v>
      </c>
      <c r="L217" s="168" t="str">
        <f>+'BS'!G8</f>
        <v>31/03/2001</v>
      </c>
    </row>
    <row r="218" spans="4:12" ht="12.75" customHeight="1">
      <c r="D218" s="40"/>
      <c r="E218" s="40"/>
      <c r="F218" s="40"/>
      <c r="G218" s="40"/>
      <c r="H218" s="16"/>
      <c r="I218" s="170" t="s">
        <v>23</v>
      </c>
      <c r="J218" s="129"/>
      <c r="K218" s="40"/>
      <c r="L218" s="170" t="s">
        <v>23</v>
      </c>
    </row>
    <row r="219" spans="4:12" ht="12.75" customHeight="1">
      <c r="D219" s="2" t="s">
        <v>265</v>
      </c>
      <c r="I219" s="12"/>
      <c r="J219" s="12"/>
      <c r="L219" s="12"/>
    </row>
    <row r="220" spans="9:12" ht="12.75" customHeight="1">
      <c r="I220" s="162"/>
      <c r="J220" s="162"/>
      <c r="L220" s="162"/>
    </row>
    <row r="221" spans="4:12" ht="12.75" customHeight="1">
      <c r="D221" s="3" t="s">
        <v>214</v>
      </c>
      <c r="I221" s="162"/>
      <c r="J221" s="162"/>
      <c r="L221" s="162"/>
    </row>
    <row r="222" spans="4:12" ht="12.75" customHeight="1">
      <c r="D222" s="3" t="s">
        <v>51</v>
      </c>
      <c r="I222" s="162"/>
      <c r="J222" s="162"/>
      <c r="L222" s="162"/>
    </row>
    <row r="223" spans="4:12" ht="12.75" customHeight="1">
      <c r="D223" s="3" t="s">
        <v>52</v>
      </c>
      <c r="I223" s="49">
        <v>11021173</v>
      </c>
      <c r="J223" s="162"/>
      <c r="L223" s="49">
        <v>10985610</v>
      </c>
    </row>
    <row r="224" spans="4:12" ht="12.75" customHeight="1">
      <c r="D224" s="3" t="s">
        <v>53</v>
      </c>
      <c r="I224" s="49">
        <v>597712</v>
      </c>
      <c r="J224" s="162"/>
      <c r="L224" s="49">
        <v>606426</v>
      </c>
    </row>
    <row r="225" spans="9:12" ht="12.75" customHeight="1" thickBot="1">
      <c r="I225" s="50">
        <f>SUM(I223:I224)</f>
        <v>11618885</v>
      </c>
      <c r="J225" s="162"/>
      <c r="L225" s="50">
        <f>SUM(L223:L224)</f>
        <v>11592036</v>
      </c>
    </row>
    <row r="226" spans="9:12" ht="12.75" customHeight="1" thickTop="1">
      <c r="I226" s="162"/>
      <c r="J226" s="162"/>
      <c r="L226" s="162"/>
    </row>
    <row r="227" spans="4:12" ht="12.75" customHeight="1">
      <c r="D227" s="2" t="s">
        <v>54</v>
      </c>
      <c r="I227" s="162"/>
      <c r="J227" s="162"/>
      <c r="L227" s="162"/>
    </row>
    <row r="228" spans="4:12" ht="12.75" customHeight="1">
      <c r="D228" s="2" t="s">
        <v>215</v>
      </c>
      <c r="I228" s="162"/>
      <c r="J228" s="162"/>
      <c r="L228" s="162"/>
    </row>
    <row r="229" spans="4:12" ht="12.75" customHeight="1">
      <c r="D229" s="3" t="s">
        <v>52</v>
      </c>
      <c r="I229" s="49">
        <v>727457</v>
      </c>
      <c r="J229" s="162"/>
      <c r="L229" s="49">
        <v>713211</v>
      </c>
    </row>
    <row r="230" spans="4:12" ht="12.75" customHeight="1">
      <c r="D230" s="3" t="s">
        <v>53</v>
      </c>
      <c r="I230" s="49">
        <v>0</v>
      </c>
      <c r="J230" s="162"/>
      <c r="L230" s="49">
        <v>0</v>
      </c>
    </row>
    <row r="231" spans="9:12" ht="12.75" customHeight="1" thickBot="1">
      <c r="I231" s="50">
        <f>SUM(I227:I230)</f>
        <v>727457</v>
      </c>
      <c r="J231" s="162"/>
      <c r="L231" s="50">
        <f>SUM(L229:L230)</f>
        <v>713211</v>
      </c>
    </row>
    <row r="232" spans="8:10" ht="12.75" customHeight="1" thickTop="1">
      <c r="H232" s="162"/>
      <c r="I232" s="162"/>
      <c r="J232" s="162"/>
    </row>
    <row r="233" spans="4:12" ht="12.75" customHeight="1">
      <c r="D233" s="40"/>
      <c r="E233" s="40"/>
      <c r="F233" s="40"/>
      <c r="G233" s="40"/>
      <c r="H233" s="167"/>
      <c r="I233" s="167"/>
      <c r="J233" s="167"/>
      <c r="K233" s="21"/>
      <c r="L233" s="21"/>
    </row>
    <row r="234" spans="4:12" ht="12.75" customHeight="1">
      <c r="D234" s="40"/>
      <c r="E234" s="40"/>
      <c r="F234" s="40"/>
      <c r="G234" s="40"/>
      <c r="H234" s="167"/>
      <c r="I234" s="167"/>
      <c r="J234" s="167"/>
      <c r="K234" s="21"/>
      <c r="L234" s="21"/>
    </row>
    <row r="235" spans="4:12" ht="12.75" customHeight="1">
      <c r="D235" s="40"/>
      <c r="E235" s="40"/>
      <c r="F235" s="40"/>
      <c r="G235" s="40"/>
      <c r="H235" s="167"/>
      <c r="I235" s="167"/>
      <c r="J235" s="167"/>
      <c r="K235" s="21"/>
      <c r="L235" s="21"/>
    </row>
    <row r="236" spans="4:12" ht="12.75" customHeight="1">
      <c r="D236" s="40"/>
      <c r="E236" s="40"/>
      <c r="F236" s="40"/>
      <c r="G236" s="40"/>
      <c r="H236" s="167"/>
      <c r="I236" s="167"/>
      <c r="J236" s="167"/>
      <c r="K236" s="21"/>
      <c r="L236" s="21"/>
    </row>
    <row r="237" spans="4:12" ht="12.75" customHeight="1">
      <c r="D237" s="40"/>
      <c r="E237" s="40"/>
      <c r="F237" s="40"/>
      <c r="G237" s="40"/>
      <c r="H237" s="167"/>
      <c r="I237" s="167"/>
      <c r="J237" s="167"/>
      <c r="K237" s="21"/>
      <c r="L237" s="21"/>
    </row>
    <row r="238" spans="4:12" ht="12.75" customHeight="1">
      <c r="D238" s="40"/>
      <c r="E238" s="40"/>
      <c r="F238" s="40"/>
      <c r="G238" s="40"/>
      <c r="H238" s="167"/>
      <c r="I238" s="167"/>
      <c r="J238" s="167"/>
      <c r="K238" s="21"/>
      <c r="L238" s="21"/>
    </row>
    <row r="239" spans="4:12" ht="12.75" customHeight="1">
      <c r="D239" s="40"/>
      <c r="E239" s="40"/>
      <c r="F239" s="40"/>
      <c r="G239" s="40"/>
      <c r="H239" s="167"/>
      <c r="I239" s="167"/>
      <c r="J239" s="167"/>
      <c r="K239" s="21"/>
      <c r="L239" s="21"/>
    </row>
    <row r="240" spans="4:12" ht="12.75" customHeight="1">
      <c r="D240" s="40"/>
      <c r="E240" s="40"/>
      <c r="F240" s="40"/>
      <c r="G240" s="40"/>
      <c r="H240" s="167"/>
      <c r="I240" s="167"/>
      <c r="J240" s="167"/>
      <c r="K240" s="21"/>
      <c r="L240" s="21"/>
    </row>
    <row r="241" spans="4:12" ht="12.75" customHeight="1">
      <c r="D241" s="40"/>
      <c r="E241" s="40"/>
      <c r="F241" s="40"/>
      <c r="G241" s="40"/>
      <c r="H241" s="167"/>
      <c r="I241" s="167"/>
      <c r="J241" s="167"/>
      <c r="K241" s="21"/>
      <c r="L241" s="21"/>
    </row>
    <row r="242" spans="4:12" ht="12.75" customHeight="1">
      <c r="D242" s="40"/>
      <c r="E242" s="40"/>
      <c r="F242" s="40"/>
      <c r="G242" s="40"/>
      <c r="H242" s="167"/>
      <c r="I242" s="167"/>
      <c r="J242" s="167"/>
      <c r="K242" s="21"/>
      <c r="L242" s="21"/>
    </row>
    <row r="243" spans="4:12" ht="12.75" customHeight="1">
      <c r="D243" s="40"/>
      <c r="E243" s="40"/>
      <c r="F243" s="40"/>
      <c r="G243" s="40"/>
      <c r="H243" s="167"/>
      <c r="I243" s="167"/>
      <c r="J243" s="167"/>
      <c r="K243" s="21"/>
      <c r="L243" s="21"/>
    </row>
    <row r="244" spans="4:12" ht="12.75" customHeight="1">
      <c r="D244" s="40"/>
      <c r="E244" s="40"/>
      <c r="F244" s="40"/>
      <c r="G244" s="40"/>
      <c r="H244" s="167"/>
      <c r="I244" s="167"/>
      <c r="J244" s="167"/>
      <c r="K244" s="21"/>
      <c r="L244" s="21"/>
    </row>
    <row r="245" spans="4:12" ht="12.75" customHeight="1">
      <c r="D245" s="40"/>
      <c r="E245" s="40"/>
      <c r="F245" s="40"/>
      <c r="G245" s="40"/>
      <c r="H245" s="167"/>
      <c r="I245" s="167"/>
      <c r="J245" s="167"/>
      <c r="K245" s="21"/>
      <c r="L245" s="21"/>
    </row>
    <row r="246" spans="4:12" ht="12.75" customHeight="1">
      <c r="D246" s="40"/>
      <c r="E246" s="40"/>
      <c r="F246" s="40"/>
      <c r="G246" s="40"/>
      <c r="H246" s="167"/>
      <c r="I246" s="167"/>
      <c r="J246" s="167"/>
      <c r="K246" s="21"/>
      <c r="L246" s="21"/>
    </row>
    <row r="247" spans="4:12" ht="12.75" customHeight="1">
      <c r="D247" s="40"/>
      <c r="E247" s="40"/>
      <c r="F247" s="40"/>
      <c r="G247" s="40"/>
      <c r="H247" s="167"/>
      <c r="I247" s="167"/>
      <c r="J247" s="167"/>
      <c r="K247" s="21"/>
      <c r="L247" s="21"/>
    </row>
    <row r="248" spans="4:12" ht="12.75" customHeight="1">
      <c r="D248" s="40"/>
      <c r="E248" s="40"/>
      <c r="F248" s="40"/>
      <c r="G248" s="40"/>
      <c r="H248" s="167"/>
      <c r="I248" s="167"/>
      <c r="J248" s="167"/>
      <c r="K248" s="21"/>
      <c r="L248" s="21"/>
    </row>
    <row r="249" spans="4:12" ht="12.75" customHeight="1">
      <c r="D249" s="40"/>
      <c r="E249" s="40"/>
      <c r="F249" s="40"/>
      <c r="G249" s="40"/>
      <c r="H249" s="167"/>
      <c r="I249" s="167"/>
      <c r="J249" s="167"/>
      <c r="K249" s="21"/>
      <c r="L249" s="21"/>
    </row>
    <row r="250" spans="4:12" ht="12.75" customHeight="1">
      <c r="D250" s="40"/>
      <c r="E250" s="40"/>
      <c r="F250" s="40"/>
      <c r="G250" s="40"/>
      <c r="H250" s="167"/>
      <c r="I250" s="167"/>
      <c r="J250" s="167"/>
      <c r="K250" s="21"/>
      <c r="L250" s="21"/>
    </row>
    <row r="251" spans="4:12" ht="12.75" customHeight="1">
      <c r="D251" s="40"/>
      <c r="E251" s="40"/>
      <c r="F251" s="40"/>
      <c r="G251" s="40"/>
      <c r="H251" s="167"/>
      <c r="I251" s="167"/>
      <c r="J251" s="167"/>
      <c r="K251" s="21"/>
      <c r="L251" s="21"/>
    </row>
    <row r="252" spans="3:12" ht="12.75" customHeight="1">
      <c r="C252" s="8" t="s">
        <v>154</v>
      </c>
      <c r="D252" s="2" t="s">
        <v>45</v>
      </c>
      <c r="H252" s="12"/>
      <c r="I252" s="12"/>
      <c r="J252" s="12"/>
      <c r="K252" s="21"/>
      <c r="L252" s="21"/>
    </row>
    <row r="253" spans="8:12" ht="12.75" customHeight="1">
      <c r="H253" s="12"/>
      <c r="I253" s="12"/>
      <c r="J253" s="12"/>
      <c r="K253" s="21"/>
      <c r="L253" s="21"/>
    </row>
    <row r="254" spans="4:13" ht="31.5" customHeight="1">
      <c r="D254" s="177" t="s">
        <v>2</v>
      </c>
      <c r="E254" s="177"/>
      <c r="F254" s="177"/>
      <c r="G254" s="177"/>
      <c r="H254" s="177"/>
      <c r="I254" s="177"/>
      <c r="J254" s="177"/>
      <c r="K254" s="177"/>
      <c r="L254" s="177"/>
      <c r="M254" s="177"/>
    </row>
    <row r="255" spans="8:12" ht="12.75" customHeight="1">
      <c r="H255" s="12"/>
      <c r="I255" s="12"/>
      <c r="J255" s="12"/>
      <c r="K255" s="21"/>
      <c r="L255" s="21"/>
    </row>
    <row r="256" spans="4:12" ht="12.75" customHeight="1">
      <c r="D256" s="40" t="s">
        <v>7</v>
      </c>
      <c r="E256" s="40"/>
      <c r="F256" s="40"/>
      <c r="G256" s="40"/>
      <c r="H256" s="167"/>
      <c r="I256" s="167"/>
      <c r="J256" s="167"/>
      <c r="K256" s="21"/>
      <c r="L256" s="21"/>
    </row>
    <row r="257" spans="8:12" ht="12.75" customHeight="1">
      <c r="H257" s="184" t="s">
        <v>109</v>
      </c>
      <c r="I257" s="184"/>
      <c r="J257" s="20"/>
      <c r="K257" s="184" t="s">
        <v>109</v>
      </c>
      <c r="L257" s="184"/>
    </row>
    <row r="258" spans="8:12" ht="12.75" customHeight="1">
      <c r="H258" s="185" t="str">
        <f>+I217</f>
        <v>31/03/2002</v>
      </c>
      <c r="I258" s="185"/>
      <c r="J258" s="33"/>
      <c r="K258" s="185" t="str">
        <f>+L217</f>
        <v>31/03/2001</v>
      </c>
      <c r="L258" s="185"/>
    </row>
    <row r="259" spans="8:12" ht="12.75" customHeight="1">
      <c r="H259" s="6"/>
      <c r="I259" s="6"/>
      <c r="J259" s="6"/>
      <c r="K259" s="21"/>
      <c r="L259" s="21"/>
    </row>
    <row r="260" spans="8:12" ht="12.75" customHeight="1">
      <c r="H260" s="5" t="s">
        <v>55</v>
      </c>
      <c r="I260" s="5" t="s">
        <v>56</v>
      </c>
      <c r="J260" s="6"/>
      <c r="K260" s="5" t="s">
        <v>55</v>
      </c>
      <c r="L260" s="5" t="s">
        <v>56</v>
      </c>
    </row>
    <row r="261" spans="8:12" ht="12.75" customHeight="1">
      <c r="H261" s="5" t="s">
        <v>57</v>
      </c>
      <c r="I261" s="5" t="s">
        <v>58</v>
      </c>
      <c r="J261" s="6"/>
      <c r="K261" s="5" t="s">
        <v>57</v>
      </c>
      <c r="L261" s="5" t="s">
        <v>58</v>
      </c>
    </row>
    <row r="262" spans="8:12" ht="12.75" customHeight="1">
      <c r="H262" s="5"/>
      <c r="I262" s="5" t="s">
        <v>59</v>
      </c>
      <c r="J262" s="6"/>
      <c r="K262" s="5"/>
      <c r="L262" s="5" t="s">
        <v>59</v>
      </c>
    </row>
    <row r="263" spans="8:12" ht="12.75" customHeight="1">
      <c r="H263" s="22" t="s">
        <v>23</v>
      </c>
      <c r="I263" s="22" t="s">
        <v>23</v>
      </c>
      <c r="J263" s="6"/>
      <c r="K263" s="22" t="s">
        <v>23</v>
      </c>
      <c r="L263" s="22" t="s">
        <v>23</v>
      </c>
    </row>
    <row r="264" spans="8:12" ht="12.75" customHeight="1">
      <c r="H264" s="6"/>
      <c r="I264" s="6"/>
      <c r="J264" s="6"/>
      <c r="K264" s="21"/>
      <c r="L264" s="21"/>
    </row>
    <row r="265" spans="4:12" ht="12.75" customHeight="1">
      <c r="D265" s="3" t="s">
        <v>304</v>
      </c>
      <c r="H265" s="51">
        <v>298685</v>
      </c>
      <c r="I265" s="51">
        <v>298685</v>
      </c>
      <c r="J265" s="49"/>
      <c r="K265" s="51">
        <v>505493</v>
      </c>
      <c r="L265" s="51">
        <v>505493</v>
      </c>
    </row>
    <row r="266" spans="4:12" ht="12.75" customHeight="1">
      <c r="D266" s="3" t="s">
        <v>60</v>
      </c>
      <c r="H266" s="51">
        <v>485610</v>
      </c>
      <c r="I266" s="51">
        <f>+H266/2</f>
        <v>242805</v>
      </c>
      <c r="J266" s="49"/>
      <c r="K266" s="51">
        <v>506349</v>
      </c>
      <c r="L266" s="51">
        <f>+K266/2</f>
        <v>253174.5</v>
      </c>
    </row>
    <row r="267" spans="4:12" ht="12.75" customHeight="1">
      <c r="D267" s="3" t="s">
        <v>61</v>
      </c>
      <c r="H267" s="51"/>
      <c r="I267" s="51"/>
      <c r="J267" s="49"/>
      <c r="K267" s="51"/>
      <c r="L267" s="51"/>
    </row>
    <row r="268" spans="4:12" ht="12.75" customHeight="1">
      <c r="D268" s="3" t="s">
        <v>62</v>
      </c>
      <c r="H268" s="51">
        <v>158033</v>
      </c>
      <c r="I268" s="51">
        <f>+H268*0.2</f>
        <v>31606.600000000002</v>
      </c>
      <c r="J268" s="49"/>
      <c r="K268" s="51">
        <v>136092</v>
      </c>
      <c r="L268" s="51">
        <f>+K268*0.2</f>
        <v>27218.4</v>
      </c>
    </row>
    <row r="269" spans="4:12" ht="12.75" customHeight="1">
      <c r="D269" s="3" t="s">
        <v>3</v>
      </c>
      <c r="H269" s="51">
        <v>70220</v>
      </c>
      <c r="I269" s="51">
        <f>+H269/2</f>
        <v>35110</v>
      </c>
      <c r="J269" s="162"/>
      <c r="K269" s="51">
        <v>98626</v>
      </c>
      <c r="L269" s="51">
        <f>+K269/2</f>
        <v>49313</v>
      </c>
    </row>
    <row r="270" spans="4:12" ht="12.75" customHeight="1">
      <c r="D270" s="3" t="s">
        <v>268</v>
      </c>
      <c r="H270" s="51"/>
      <c r="I270" s="51"/>
      <c r="J270" s="162"/>
      <c r="K270" s="51"/>
      <c r="L270" s="51"/>
    </row>
    <row r="271" spans="4:12" ht="12.75" customHeight="1">
      <c r="D271" s="3" t="s">
        <v>63</v>
      </c>
      <c r="H271" s="51">
        <v>709466</v>
      </c>
      <c r="I271" s="51">
        <v>354733</v>
      </c>
      <c r="J271" s="162"/>
      <c r="K271" s="51">
        <v>626928</v>
      </c>
      <c r="L271" s="51">
        <v>313464</v>
      </c>
    </row>
    <row r="272" spans="4:12" ht="12.75" customHeight="1">
      <c r="D272" s="3" t="s">
        <v>64</v>
      </c>
      <c r="H272" s="51">
        <v>2921683</v>
      </c>
      <c r="I272" s="51">
        <f>+H272*0</f>
        <v>0</v>
      </c>
      <c r="J272" s="162"/>
      <c r="K272" s="51">
        <v>2912536</v>
      </c>
      <c r="L272" s="51">
        <v>0</v>
      </c>
    </row>
    <row r="273" spans="4:12" ht="12.75" customHeight="1">
      <c r="D273" s="3" t="s">
        <v>65</v>
      </c>
      <c r="H273" s="51">
        <v>1021391</v>
      </c>
      <c r="I273" s="51">
        <v>20781</v>
      </c>
      <c r="J273" s="162"/>
      <c r="K273" s="51">
        <v>681277</v>
      </c>
      <c r="L273" s="51">
        <v>12767</v>
      </c>
    </row>
    <row r="274" spans="4:12" ht="12.75" customHeight="1">
      <c r="D274" s="3" t="s">
        <v>4</v>
      </c>
      <c r="H274" s="51">
        <v>0</v>
      </c>
      <c r="I274" s="51">
        <f>+H274*0.001</f>
        <v>0</v>
      </c>
      <c r="J274" s="162"/>
      <c r="K274" s="51">
        <v>95042</v>
      </c>
      <c r="L274" s="51">
        <f>+K274*0.01</f>
        <v>950.4200000000001</v>
      </c>
    </row>
    <row r="275" spans="4:12" ht="12.75" customHeight="1">
      <c r="D275" s="3" t="s">
        <v>5</v>
      </c>
      <c r="H275" s="51">
        <v>224019</v>
      </c>
      <c r="I275" s="51">
        <v>0</v>
      </c>
      <c r="J275" s="162"/>
      <c r="K275" s="51">
        <v>107174</v>
      </c>
      <c r="L275" s="51">
        <v>0</v>
      </c>
    </row>
    <row r="276" spans="8:12" ht="12.75">
      <c r="H276" s="49"/>
      <c r="I276" s="49"/>
      <c r="J276" s="162"/>
      <c r="K276" s="51"/>
      <c r="L276" s="51"/>
    </row>
    <row r="277" spans="4:12" s="2" customFormat="1" ht="13.5" thickBot="1">
      <c r="D277" s="2" t="s">
        <v>66</v>
      </c>
      <c r="H277" s="50">
        <f>SUM(H265:H276)</f>
        <v>5889107</v>
      </c>
      <c r="I277" s="50">
        <f>SUM(I265:I276)</f>
        <v>983720.6</v>
      </c>
      <c r="J277" s="49"/>
      <c r="K277" s="50">
        <f>SUM(K265:K275)</f>
        <v>5669517</v>
      </c>
      <c r="L277" s="50">
        <f>SUM(L265:L276)</f>
        <v>1162380.3199999998</v>
      </c>
    </row>
    <row r="278" spans="4:12" ht="12.75" customHeight="1" thickTop="1">
      <c r="D278" s="40"/>
      <c r="E278" s="40"/>
      <c r="F278" s="40"/>
      <c r="G278" s="40"/>
      <c r="H278" s="167"/>
      <c r="I278" s="167"/>
      <c r="J278" s="167"/>
      <c r="K278" s="21"/>
      <c r="L278" s="21"/>
    </row>
    <row r="279" spans="4:13" ht="12.75" customHeight="1">
      <c r="D279" s="177" t="s">
        <v>6</v>
      </c>
      <c r="E279" s="177"/>
      <c r="F279" s="177"/>
      <c r="G279" s="177"/>
      <c r="H279" s="177"/>
      <c r="I279" s="177"/>
      <c r="J279" s="177"/>
      <c r="K279" s="177"/>
      <c r="L279" s="177"/>
      <c r="M279" s="177"/>
    </row>
    <row r="280" spans="8:12" ht="12.75" customHeight="1">
      <c r="H280" s="12"/>
      <c r="I280" s="12"/>
      <c r="J280" s="12"/>
      <c r="K280" s="21"/>
      <c r="L280" s="21"/>
    </row>
    <row r="281" ht="12.75">
      <c r="D281" s="3" t="s">
        <v>305</v>
      </c>
    </row>
    <row r="282" ht="12.75">
      <c r="D282" s="3" t="s">
        <v>306</v>
      </c>
    </row>
    <row r="283" ht="12.75">
      <c r="D283" s="3" t="s">
        <v>307</v>
      </c>
    </row>
  </sheetData>
  <mergeCells count="46">
    <mergeCell ref="D279:M279"/>
    <mergeCell ref="H216:I216"/>
    <mergeCell ref="D254:M254"/>
    <mergeCell ref="H257:I257"/>
    <mergeCell ref="K258:L258"/>
    <mergeCell ref="K257:L257"/>
    <mergeCell ref="H258:I258"/>
    <mergeCell ref="B70:M70"/>
    <mergeCell ref="D129:L129"/>
    <mergeCell ref="D161:L161"/>
    <mergeCell ref="D163:L163"/>
    <mergeCell ref="D159:L159"/>
    <mergeCell ref="D131:L131"/>
    <mergeCell ref="D157:L157"/>
    <mergeCell ref="D147:L147"/>
    <mergeCell ref="C140:L140"/>
    <mergeCell ref="C138:L138"/>
    <mergeCell ref="B5:M5"/>
    <mergeCell ref="B33:M33"/>
    <mergeCell ref="B57:L57"/>
    <mergeCell ref="B64:M64"/>
    <mergeCell ref="D29:M29"/>
    <mergeCell ref="H37:I37"/>
    <mergeCell ref="H10:I10"/>
    <mergeCell ref="K10:L10"/>
    <mergeCell ref="K37:L37"/>
    <mergeCell ref="B77:M77"/>
    <mergeCell ref="B96:M96"/>
    <mergeCell ref="B98:M98"/>
    <mergeCell ref="B100:M100"/>
    <mergeCell ref="B102:M102"/>
    <mergeCell ref="D136:L136"/>
    <mergeCell ref="D123:M123"/>
    <mergeCell ref="C126:M126"/>
    <mergeCell ref="D128:M128"/>
    <mergeCell ref="D130:M130"/>
    <mergeCell ref="C135:L135"/>
    <mergeCell ref="B104:M104"/>
    <mergeCell ref="B111:M111"/>
    <mergeCell ref="C113:M113"/>
    <mergeCell ref="D119:M119"/>
    <mergeCell ref="B175:M175"/>
    <mergeCell ref="C142:L142"/>
    <mergeCell ref="C145:L145"/>
    <mergeCell ref="B170:M170"/>
    <mergeCell ref="B173:M173"/>
  </mergeCells>
  <printOptions horizontalCentered="1"/>
  <pageMargins left="0.24" right="0.24" top="0.66" bottom="0.52" header="0.31496062992125984" footer="0.2362204724409449"/>
  <pageSetup horizontalDpi="300" verticalDpi="300" orientation="portrait" paperSize="9" scale="87" r:id="rId1"/>
  <rowBreaks count="5" manualBreakCount="5">
    <brk id="61" min="2" max="16" man="1"/>
    <brk id="108" min="2" max="17" man="1"/>
    <brk id="150" min="2" max="17" man="1"/>
    <brk id="191" min="2" max="17" man="1"/>
    <brk id="250" min="2" max="17" man="1"/>
  </rowBreaks>
  <colBreaks count="1" manualBreakCount="1">
    <brk id="14" max="299" man="1"/>
  </colBreaks>
</worksheet>
</file>

<file path=xl/worksheets/sheet4.xml><?xml version="1.0" encoding="utf-8"?>
<worksheet xmlns="http://schemas.openxmlformats.org/spreadsheetml/2006/main" xmlns:r="http://schemas.openxmlformats.org/officeDocument/2006/relationships">
  <dimension ref="A1:K47"/>
  <sheetViews>
    <sheetView workbookViewId="0" topLeftCell="A1">
      <selection activeCell="E21" sqref="E21"/>
    </sheetView>
  </sheetViews>
  <sheetFormatPr defaultColWidth="9.140625" defaultRowHeight="12.75"/>
  <cols>
    <col min="1" max="1" width="3.00390625" style="0" customWidth="1"/>
    <col min="2" max="2" width="16.140625" style="0" customWidth="1"/>
    <col min="3" max="3" width="9.7109375" style="0" customWidth="1"/>
    <col min="6" max="6" width="10.57421875" style="1" customWidth="1"/>
    <col min="7" max="7" width="11.00390625" style="1" customWidth="1"/>
    <col min="8" max="8" width="2.57421875" style="1" hidden="1" customWidth="1"/>
    <col min="9" max="9" width="9.7109375" style="7" customWidth="1"/>
    <col min="10" max="10" width="9.57421875" style="7" customWidth="1"/>
    <col min="11" max="11" width="10.421875" style="0" customWidth="1"/>
  </cols>
  <sheetData>
    <row r="1" ht="18">
      <c r="A1" s="43"/>
    </row>
    <row r="2" ht="18">
      <c r="A2" s="43"/>
    </row>
    <row r="3" spans="1:2" ht="12.75">
      <c r="A3" s="8" t="s">
        <v>154</v>
      </c>
      <c r="B3" s="2" t="s">
        <v>155</v>
      </c>
    </row>
    <row r="4" ht="18">
      <c r="A4" s="43"/>
    </row>
    <row r="5" spans="6:10" ht="12.75" customHeight="1">
      <c r="F5" s="9"/>
      <c r="G5" s="9"/>
      <c r="H5" s="9"/>
      <c r="I5" s="19"/>
      <c r="J5" s="19"/>
    </row>
    <row r="6" spans="6:10" ht="12.75" customHeight="1">
      <c r="F6" s="9"/>
      <c r="G6" s="9"/>
      <c r="H6" s="9"/>
      <c r="I6" s="19"/>
      <c r="J6" s="19"/>
    </row>
    <row r="7" spans="2:10" ht="12.75" customHeight="1">
      <c r="B7" t="s">
        <v>8</v>
      </c>
      <c r="F7" s="9"/>
      <c r="G7" s="9"/>
      <c r="H7" s="9"/>
      <c r="I7" s="19"/>
      <c r="J7" s="19"/>
    </row>
    <row r="8" spans="2:10" ht="12.75" customHeight="1">
      <c r="B8" t="s">
        <v>9</v>
      </c>
      <c r="F8" s="9"/>
      <c r="G8" s="9"/>
      <c r="H8" s="9"/>
      <c r="I8" s="19"/>
      <c r="J8" s="19"/>
    </row>
    <row r="9" spans="2:10" ht="12.75" customHeight="1">
      <c r="B9" t="s">
        <v>287</v>
      </c>
      <c r="F9" s="9"/>
      <c r="G9" s="9"/>
      <c r="H9" s="9"/>
      <c r="I9" s="19"/>
      <c r="J9" s="19"/>
    </row>
    <row r="10" spans="2:10" ht="12.75" customHeight="1">
      <c r="B10" t="s">
        <v>288</v>
      </c>
      <c r="F10" s="9"/>
      <c r="G10" s="9"/>
      <c r="H10" s="9"/>
      <c r="I10" s="19"/>
      <c r="J10" s="19"/>
    </row>
    <row r="11" spans="2:10" ht="12.75" customHeight="1">
      <c r="B11" t="s">
        <v>109</v>
      </c>
      <c r="F11" s="9"/>
      <c r="G11" s="9"/>
      <c r="H11" s="9"/>
      <c r="I11" s="19"/>
      <c r="J11" s="19"/>
    </row>
    <row r="12" ht="18">
      <c r="A12" s="43"/>
    </row>
    <row r="13" spans="1:7" ht="18">
      <c r="A13" s="43"/>
      <c r="G13" s="7"/>
    </row>
    <row r="14" spans="1:8" ht="18">
      <c r="A14" s="43"/>
      <c r="G14" s="7"/>
      <c r="H14" s="7"/>
    </row>
    <row r="15" ht="18">
      <c r="A15" s="43"/>
    </row>
    <row r="16" spans="6:10" ht="12.75" customHeight="1">
      <c r="F16" s="9"/>
      <c r="G16" s="9"/>
      <c r="H16" s="9"/>
      <c r="I16" s="19"/>
      <c r="J16" s="19"/>
    </row>
    <row r="17" spans="1:11" ht="26.25" customHeight="1">
      <c r="A17" s="13" t="s">
        <v>217</v>
      </c>
      <c r="B17" s="178" t="s">
        <v>108</v>
      </c>
      <c r="C17" s="178"/>
      <c r="D17" s="178"/>
      <c r="E17" s="178"/>
      <c r="F17" s="178"/>
      <c r="G17" s="178"/>
      <c r="H17" s="178"/>
      <c r="I17" s="178"/>
      <c r="J17" s="178"/>
      <c r="K17" s="178"/>
    </row>
    <row r="18" spans="2:11" ht="12">
      <c r="B18" s="11"/>
      <c r="C18" s="11"/>
      <c r="D18" s="11"/>
      <c r="E18" s="11"/>
      <c r="F18" s="11"/>
      <c r="G18" s="11"/>
      <c r="H18" s="11"/>
      <c r="I18" s="11"/>
      <c r="J18" s="11"/>
      <c r="K18" s="11"/>
    </row>
    <row r="19" spans="2:10" ht="12.75" customHeight="1">
      <c r="B19" t="s">
        <v>10</v>
      </c>
      <c r="F19" s="9"/>
      <c r="G19" s="9"/>
      <c r="H19" s="9"/>
      <c r="I19" s="19"/>
      <c r="J19" s="19"/>
    </row>
    <row r="20" spans="2:11" s="23" customFormat="1" ht="12.75" customHeight="1">
      <c r="B20" s="24"/>
      <c r="C20" s="75" t="s">
        <v>55</v>
      </c>
      <c r="D20" s="75" t="s">
        <v>67</v>
      </c>
      <c r="E20" s="75" t="s">
        <v>68</v>
      </c>
      <c r="F20" s="89" t="s">
        <v>69</v>
      </c>
      <c r="G20" s="193" t="s">
        <v>70</v>
      </c>
      <c r="H20" s="194"/>
      <c r="I20" s="89" t="s">
        <v>71</v>
      </c>
      <c r="J20" s="89" t="s">
        <v>72</v>
      </c>
      <c r="K20" s="75" t="s">
        <v>73</v>
      </c>
    </row>
    <row r="21" spans="2:11" s="23" customFormat="1" ht="12.75" customHeight="1">
      <c r="B21" s="25" t="s">
        <v>49</v>
      </c>
      <c r="C21" s="88" t="s">
        <v>57</v>
      </c>
      <c r="D21" s="88" t="s">
        <v>74</v>
      </c>
      <c r="E21" s="88" t="s">
        <v>75</v>
      </c>
      <c r="F21" s="90" t="s">
        <v>75</v>
      </c>
      <c r="G21" s="195" t="s">
        <v>75</v>
      </c>
      <c r="H21" s="196"/>
      <c r="I21" s="90" t="s">
        <v>76</v>
      </c>
      <c r="J21" s="90"/>
      <c r="K21" s="88" t="s">
        <v>77</v>
      </c>
    </row>
    <row r="22" spans="2:11" s="23" customFormat="1" ht="12.75" customHeight="1">
      <c r="B22" s="44"/>
      <c r="C22" s="45" t="s">
        <v>23</v>
      </c>
      <c r="D22" s="45" t="s">
        <v>23</v>
      </c>
      <c r="E22" s="45" t="s">
        <v>23</v>
      </c>
      <c r="F22" s="75" t="s">
        <v>23</v>
      </c>
      <c r="G22" s="74" t="s">
        <v>23</v>
      </c>
      <c r="H22" s="73" t="s">
        <v>23</v>
      </c>
      <c r="I22" s="45" t="s">
        <v>23</v>
      </c>
      <c r="J22" s="45" t="s">
        <v>23</v>
      </c>
      <c r="K22" s="45" t="s">
        <v>23</v>
      </c>
    </row>
    <row r="23" spans="2:11" s="26" customFormat="1" ht="12.75" customHeight="1">
      <c r="B23" s="27"/>
      <c r="C23" s="28"/>
      <c r="D23" s="28"/>
      <c r="E23" s="28"/>
      <c r="F23" s="28"/>
      <c r="G23" s="187"/>
      <c r="H23" s="188"/>
      <c r="I23" s="28"/>
      <c r="J23" s="28"/>
      <c r="K23" s="28"/>
    </row>
    <row r="24" spans="2:11" s="26" customFormat="1" ht="12.75" customHeight="1">
      <c r="B24" s="27" t="s">
        <v>78</v>
      </c>
      <c r="C24" s="28"/>
      <c r="D24" s="28"/>
      <c r="E24" s="28"/>
      <c r="F24" s="28"/>
      <c r="G24" s="187"/>
      <c r="H24" s="188"/>
      <c r="I24" s="28"/>
      <c r="J24" s="28"/>
      <c r="K24" s="28"/>
    </row>
    <row r="25" spans="2:11" s="26" customFormat="1" ht="12.75" customHeight="1">
      <c r="B25" s="27" t="s">
        <v>79</v>
      </c>
      <c r="C25" s="28"/>
      <c r="D25" s="28"/>
      <c r="E25" s="28"/>
      <c r="F25" s="28"/>
      <c r="G25" s="187"/>
      <c r="H25" s="188"/>
      <c r="I25" s="28"/>
      <c r="J25" s="28"/>
      <c r="K25" s="28"/>
    </row>
    <row r="26" spans="2:11" s="26" customFormat="1" ht="12.75" customHeight="1">
      <c r="B26" s="27" t="s">
        <v>80</v>
      </c>
      <c r="C26" s="76">
        <v>307811</v>
      </c>
      <c r="D26" s="76">
        <v>97283</v>
      </c>
      <c r="E26" s="76">
        <v>38965</v>
      </c>
      <c r="F26" s="77">
        <v>161049</v>
      </c>
      <c r="G26" s="77">
        <v>10514</v>
      </c>
      <c r="H26" s="78">
        <v>0</v>
      </c>
      <c r="I26" s="76">
        <v>0</v>
      </c>
      <c r="J26" s="76">
        <v>0</v>
      </c>
      <c r="K26" s="76">
        <v>0</v>
      </c>
    </row>
    <row r="27" spans="2:11" s="26" customFormat="1" ht="12.75" customHeight="1">
      <c r="B27" s="27" t="s">
        <v>81</v>
      </c>
      <c r="C27" s="76">
        <v>1645931</v>
      </c>
      <c r="D27" s="76">
        <v>897445</v>
      </c>
      <c r="E27" s="76">
        <v>234208</v>
      </c>
      <c r="F27" s="77">
        <v>511480</v>
      </c>
      <c r="G27" s="77">
        <v>2798</v>
      </c>
      <c r="H27" s="78">
        <v>0</v>
      </c>
      <c r="I27" s="76">
        <v>0</v>
      </c>
      <c r="J27" s="76">
        <v>0</v>
      </c>
      <c r="K27" s="76">
        <v>0</v>
      </c>
    </row>
    <row r="28" spans="2:11" s="26" customFormat="1" ht="12.75" customHeight="1">
      <c r="B28" s="27"/>
      <c r="C28" s="76"/>
      <c r="D28" s="76"/>
      <c r="E28" s="76"/>
      <c r="F28" s="77"/>
      <c r="G28" s="77"/>
      <c r="H28" s="78"/>
      <c r="I28" s="76"/>
      <c r="J28" s="76"/>
      <c r="K28" s="76"/>
    </row>
    <row r="29" spans="2:11" s="26" customFormat="1" ht="12.75" customHeight="1">
      <c r="B29" s="27" t="s">
        <v>82</v>
      </c>
      <c r="C29" s="76"/>
      <c r="D29" s="76"/>
      <c r="E29" s="76"/>
      <c r="F29" s="77"/>
      <c r="G29" s="77"/>
      <c r="H29" s="78"/>
      <c r="I29" s="76"/>
      <c r="J29" s="76"/>
      <c r="K29" s="76"/>
    </row>
    <row r="30" spans="2:11" s="26" customFormat="1" ht="12.75" customHeight="1">
      <c r="B30" s="27" t="s">
        <v>83</v>
      </c>
      <c r="C30" s="76"/>
      <c r="D30" s="76"/>
      <c r="E30" s="76"/>
      <c r="F30" s="77"/>
      <c r="G30" s="77"/>
      <c r="H30" s="78"/>
      <c r="I30" s="76"/>
      <c r="J30" s="76"/>
      <c r="K30" s="76"/>
    </row>
    <row r="31" spans="2:11" s="26" customFormat="1" ht="12.75" customHeight="1">
      <c r="B31" s="27" t="s">
        <v>80</v>
      </c>
      <c r="C31" s="76">
        <v>0</v>
      </c>
      <c r="D31" s="76">
        <v>0</v>
      </c>
      <c r="E31" s="76">
        <v>0</v>
      </c>
      <c r="F31" s="77">
        <v>0</v>
      </c>
      <c r="G31" s="77">
        <v>0</v>
      </c>
      <c r="H31" s="78">
        <v>0</v>
      </c>
      <c r="I31" s="76">
        <v>0</v>
      </c>
      <c r="J31" s="76">
        <v>0</v>
      </c>
      <c r="K31" s="76">
        <v>0</v>
      </c>
    </row>
    <row r="32" spans="2:11" s="26" customFormat="1" ht="12.75" customHeight="1">
      <c r="B32" s="27" t="s">
        <v>11</v>
      </c>
      <c r="C32" s="76">
        <v>0</v>
      </c>
      <c r="D32" s="76">
        <v>0</v>
      </c>
      <c r="E32" s="76">
        <v>0</v>
      </c>
      <c r="F32" s="77">
        <v>0</v>
      </c>
      <c r="G32" s="77">
        <v>0</v>
      </c>
      <c r="H32" s="78">
        <v>0</v>
      </c>
      <c r="I32" s="76">
        <v>0</v>
      </c>
      <c r="J32" s="76">
        <v>0</v>
      </c>
      <c r="K32" s="76">
        <v>0</v>
      </c>
    </row>
    <row r="33" spans="2:11" s="26" customFormat="1" ht="12.75" customHeight="1">
      <c r="B33" s="27" t="s">
        <v>81</v>
      </c>
      <c r="C33" s="76">
        <v>0</v>
      </c>
      <c r="D33" s="76">
        <v>0</v>
      </c>
      <c r="E33" s="76">
        <v>0</v>
      </c>
      <c r="F33" s="77">
        <v>0</v>
      </c>
      <c r="G33" s="77">
        <v>0</v>
      </c>
      <c r="H33" s="78">
        <v>0</v>
      </c>
      <c r="I33" s="76">
        <v>0</v>
      </c>
      <c r="J33" s="76">
        <v>0</v>
      </c>
      <c r="K33" s="76">
        <v>0</v>
      </c>
    </row>
    <row r="34" spans="2:11" s="26" customFormat="1" ht="12.75" customHeight="1">
      <c r="B34" s="27"/>
      <c r="C34" s="76"/>
      <c r="D34" s="76"/>
      <c r="E34" s="76"/>
      <c r="F34" s="77"/>
      <c r="G34" s="77"/>
      <c r="H34" s="78"/>
      <c r="I34" s="76"/>
      <c r="J34" s="76"/>
      <c r="K34" s="76"/>
    </row>
    <row r="35" spans="2:11" s="26" customFormat="1" ht="12.75" customHeight="1">
      <c r="B35" s="27"/>
      <c r="C35" s="76"/>
      <c r="D35" s="76"/>
      <c r="E35" s="76"/>
      <c r="F35" s="77"/>
      <c r="G35" s="79"/>
      <c r="H35" s="80"/>
      <c r="I35" s="76"/>
      <c r="J35" s="76"/>
      <c r="K35" s="76"/>
    </row>
    <row r="36" spans="2:11" s="26" customFormat="1" ht="12.75" customHeight="1">
      <c r="B36" s="27"/>
      <c r="C36" s="76"/>
      <c r="D36" s="76"/>
      <c r="E36" s="76"/>
      <c r="F36" s="76"/>
      <c r="G36" s="189"/>
      <c r="H36" s="190"/>
      <c r="I36" s="76"/>
      <c r="J36" s="76"/>
      <c r="K36" s="76"/>
    </row>
    <row r="37" spans="2:11" s="26" customFormat="1" ht="12.75" customHeight="1">
      <c r="B37" s="29" t="s">
        <v>66</v>
      </c>
      <c r="C37" s="81">
        <f>SUM(C23:C36)</f>
        <v>1953742</v>
      </c>
      <c r="D37" s="81">
        <f aca="true" t="shared" si="0" ref="D37:K37">SUM(D23:D36)</f>
        <v>994728</v>
      </c>
      <c r="E37" s="81">
        <f t="shared" si="0"/>
        <v>273173</v>
      </c>
      <c r="F37" s="81">
        <f t="shared" si="0"/>
        <v>672529</v>
      </c>
      <c r="G37" s="191">
        <f t="shared" si="0"/>
        <v>13312</v>
      </c>
      <c r="H37" s="192">
        <f t="shared" si="0"/>
        <v>0</v>
      </c>
      <c r="I37" s="81">
        <f t="shared" si="0"/>
        <v>0</v>
      </c>
      <c r="J37" s="81">
        <f t="shared" si="0"/>
        <v>0</v>
      </c>
      <c r="K37" s="81">
        <f t="shared" si="0"/>
        <v>0</v>
      </c>
    </row>
    <row r="38" spans="6:10" ht="12.75" customHeight="1">
      <c r="F38" s="9"/>
      <c r="G38" s="9"/>
      <c r="H38" s="9"/>
      <c r="I38" s="19"/>
      <c r="J38" s="19"/>
    </row>
    <row r="39" spans="2:11" ht="25.5" customHeight="1">
      <c r="B39" s="186" t="s">
        <v>84</v>
      </c>
      <c r="C39" s="186"/>
      <c r="D39" s="186"/>
      <c r="E39" s="186"/>
      <c r="F39" s="186"/>
      <c r="G39" s="186"/>
      <c r="H39" s="186"/>
      <c r="I39" s="186"/>
      <c r="J39" s="186"/>
      <c r="K39" s="186"/>
    </row>
    <row r="40" spans="6:10" ht="12.75" customHeight="1">
      <c r="F40" s="9"/>
      <c r="G40" s="9"/>
      <c r="H40" s="9"/>
      <c r="I40" s="19"/>
      <c r="J40" s="19"/>
    </row>
    <row r="41" spans="6:10" ht="12.75" customHeight="1">
      <c r="F41" s="9"/>
      <c r="G41" s="9"/>
      <c r="H41" s="9"/>
      <c r="I41" s="19"/>
      <c r="J41" s="19"/>
    </row>
    <row r="42" spans="6:10" ht="12.75" customHeight="1">
      <c r="F42" s="9"/>
      <c r="G42" s="9"/>
      <c r="H42" s="9"/>
      <c r="I42" s="19"/>
      <c r="J42" s="19"/>
    </row>
    <row r="43" spans="6:10" ht="12.75" customHeight="1">
      <c r="F43" s="9"/>
      <c r="G43" s="9"/>
      <c r="H43" s="9"/>
      <c r="I43" s="19"/>
      <c r="J43" s="19"/>
    </row>
    <row r="44" spans="6:10" ht="12.75" customHeight="1">
      <c r="F44" s="9"/>
      <c r="G44" s="9"/>
      <c r="H44" s="9"/>
      <c r="I44" s="19"/>
      <c r="J44" s="19"/>
    </row>
    <row r="45" spans="6:10" ht="12.75" customHeight="1">
      <c r="F45" s="9"/>
      <c r="G45" s="9"/>
      <c r="H45" s="9"/>
      <c r="I45" s="19"/>
      <c r="J45" s="19"/>
    </row>
    <row r="46" spans="6:10" ht="12.75" customHeight="1">
      <c r="F46" s="9"/>
      <c r="G46" s="9"/>
      <c r="H46" s="9"/>
      <c r="I46" s="19"/>
      <c r="J46" s="19"/>
    </row>
    <row r="47" spans="6:10" ht="12.75" customHeight="1">
      <c r="F47" s="9"/>
      <c r="G47" s="9"/>
      <c r="H47" s="9"/>
      <c r="I47" s="19"/>
      <c r="J47" s="19"/>
    </row>
  </sheetData>
  <mergeCells count="9">
    <mergeCell ref="B17:K17"/>
    <mergeCell ref="G20:H20"/>
    <mergeCell ref="G21:H21"/>
    <mergeCell ref="G23:H23"/>
    <mergeCell ref="B39:K39"/>
    <mergeCell ref="G24:H24"/>
    <mergeCell ref="G25:H25"/>
    <mergeCell ref="G36:H36"/>
    <mergeCell ref="G37:H37"/>
  </mergeCells>
  <printOptions/>
  <pageMargins left="0.24" right="0.24"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140"/>
  <sheetViews>
    <sheetView tabSelected="1" view="pageBreakPreview" zoomScaleSheetLayoutView="100" workbookViewId="0" topLeftCell="A100">
      <selection activeCell="B109" sqref="B109"/>
    </sheetView>
  </sheetViews>
  <sheetFormatPr defaultColWidth="9.140625" defaultRowHeight="12.75"/>
  <cols>
    <col min="1" max="1" width="3.00390625" style="0" customWidth="1"/>
    <col min="2" max="2" width="16.7109375" style="0" customWidth="1"/>
    <col min="3" max="3" width="9.7109375" style="0" customWidth="1"/>
    <col min="4" max="4" width="7.28125" style="0" customWidth="1"/>
    <col min="5" max="5" width="7.421875" style="0" customWidth="1"/>
    <col min="6" max="6" width="10.57421875" style="1" customWidth="1"/>
    <col min="7" max="7" width="13.421875" style="1" customWidth="1"/>
    <col min="8" max="8" width="2.57421875" style="1" hidden="1" customWidth="1"/>
    <col min="9" max="9" width="12.57421875" style="7" customWidth="1"/>
    <col min="10" max="10" width="18.57421875" style="7" customWidth="1"/>
    <col min="11" max="11" width="0.13671875" style="0" customWidth="1"/>
  </cols>
  <sheetData>
    <row r="1" ht="18">
      <c r="A1" s="43"/>
    </row>
    <row r="2" spans="6:10" ht="12.75" customHeight="1">
      <c r="F2" s="9"/>
      <c r="G2" s="9"/>
      <c r="H2" s="9"/>
      <c r="I2" s="19"/>
      <c r="J2" s="19"/>
    </row>
    <row r="3" spans="1:11" ht="26.25" customHeight="1">
      <c r="A3" s="13" t="s">
        <v>217</v>
      </c>
      <c r="B3" s="178" t="s">
        <v>156</v>
      </c>
      <c r="C3" s="178"/>
      <c r="D3" s="178"/>
      <c r="E3" s="178"/>
      <c r="F3" s="178"/>
      <c r="G3" s="178"/>
      <c r="H3" s="178"/>
      <c r="I3" s="178"/>
      <c r="J3" s="178"/>
      <c r="K3" s="178"/>
    </row>
    <row r="4" spans="1:11" ht="26.25" customHeight="1">
      <c r="A4" s="13"/>
      <c r="B4" s="67"/>
      <c r="C4" s="67"/>
      <c r="D4" s="67"/>
      <c r="E4" s="67"/>
      <c r="F4" s="67"/>
      <c r="G4" s="67"/>
      <c r="H4" s="67"/>
      <c r="I4" s="67"/>
      <c r="J4" s="67"/>
      <c r="K4" s="67"/>
    </row>
    <row r="5" spans="6:10" ht="12.75" customHeight="1">
      <c r="F5" s="9"/>
      <c r="G5" s="9"/>
      <c r="H5" s="9"/>
      <c r="I5" s="19"/>
      <c r="J5" s="19"/>
    </row>
    <row r="6" spans="6:10" ht="12.75" customHeight="1">
      <c r="F6" s="9"/>
      <c r="G6" s="9"/>
      <c r="H6" s="9"/>
      <c r="I6" s="19"/>
      <c r="J6" s="19"/>
    </row>
    <row r="7" spans="2:11" s="173" customFormat="1" ht="23.25" customHeight="1">
      <c r="B7" s="18" t="s">
        <v>85</v>
      </c>
      <c r="C7" s="174"/>
      <c r="D7" s="174"/>
      <c r="E7" s="174"/>
      <c r="F7" s="174"/>
      <c r="G7" s="174"/>
      <c r="H7" s="174"/>
      <c r="I7" s="174"/>
      <c r="J7" s="174"/>
      <c r="K7" s="174"/>
    </row>
    <row r="8" spans="2:11" s="173" customFormat="1" ht="14.25" customHeight="1">
      <c r="B8" s="15"/>
      <c r="C8" s="174"/>
      <c r="D8" s="174"/>
      <c r="E8" s="174"/>
      <c r="F8" s="174"/>
      <c r="G8" s="174"/>
      <c r="H8" s="174"/>
      <c r="I8" s="174"/>
      <c r="J8" s="174"/>
      <c r="K8" s="174"/>
    </row>
    <row r="9" spans="2:11" s="173" customFormat="1" ht="14.25" customHeight="1">
      <c r="B9" s="15" t="s">
        <v>348</v>
      </c>
      <c r="C9" s="174"/>
      <c r="D9" s="174"/>
      <c r="E9" s="174"/>
      <c r="F9" s="174"/>
      <c r="G9" s="174"/>
      <c r="H9" s="174"/>
      <c r="I9" s="174"/>
      <c r="J9" s="174"/>
      <c r="K9" s="174"/>
    </row>
    <row r="10" spans="2:11" s="173" customFormat="1" ht="14.25" customHeight="1">
      <c r="B10" s="15" t="s">
        <v>349</v>
      </c>
      <c r="C10" s="174"/>
      <c r="D10" s="174"/>
      <c r="E10" s="174"/>
      <c r="F10" s="174"/>
      <c r="G10" s="174"/>
      <c r="H10" s="174"/>
      <c r="I10" s="174"/>
      <c r="J10" s="174"/>
      <c r="K10" s="174"/>
    </row>
    <row r="11" spans="2:11" s="173" customFormat="1" ht="14.25" customHeight="1">
      <c r="B11" s="15" t="s">
        <v>350</v>
      </c>
      <c r="C11" s="174"/>
      <c r="D11" s="174"/>
      <c r="E11" s="174"/>
      <c r="F11" s="174"/>
      <c r="G11" s="174"/>
      <c r="H11" s="174"/>
      <c r="I11" s="174"/>
      <c r="J11" s="174"/>
      <c r="K11" s="174"/>
    </row>
    <row r="12" spans="2:11" s="173" customFormat="1" ht="14.25" customHeight="1">
      <c r="B12" s="15" t="s">
        <v>351</v>
      </c>
      <c r="C12" s="174"/>
      <c r="D12" s="174"/>
      <c r="E12" s="174"/>
      <c r="F12" s="174"/>
      <c r="G12" s="174"/>
      <c r="H12" s="174"/>
      <c r="I12" s="174"/>
      <c r="J12" s="174"/>
      <c r="K12" s="174"/>
    </row>
    <row r="13" spans="1:11" s="173" customFormat="1" ht="12" customHeight="1">
      <c r="A13" s="173" t="s">
        <v>109</v>
      </c>
      <c r="B13" s="15" t="s">
        <v>352</v>
      </c>
      <c r="C13" s="174"/>
      <c r="D13" s="174"/>
      <c r="E13" s="174"/>
      <c r="F13" s="174"/>
      <c r="G13" s="174"/>
      <c r="H13" s="174"/>
      <c r="I13" s="174"/>
      <c r="J13" s="174"/>
      <c r="K13" s="174"/>
    </row>
    <row r="14" spans="2:11" s="173" customFormat="1" ht="14.25" customHeight="1">
      <c r="B14" s="15"/>
      <c r="C14" s="174"/>
      <c r="D14" s="174"/>
      <c r="E14" s="174"/>
      <c r="F14" s="174"/>
      <c r="G14" s="174"/>
      <c r="H14" s="174"/>
      <c r="I14" s="174"/>
      <c r="J14" s="174"/>
      <c r="K14" s="174"/>
    </row>
    <row r="16" spans="2:10" ht="12.75" customHeight="1">
      <c r="B16" s="30" t="s">
        <v>86</v>
      </c>
      <c r="F16" s="9"/>
      <c r="G16" s="9"/>
      <c r="H16" s="9"/>
      <c r="I16" s="19"/>
      <c r="J16" s="19"/>
    </row>
    <row r="17" spans="2:11" ht="63.75" customHeight="1">
      <c r="B17" s="186" t="s">
        <v>308</v>
      </c>
      <c r="C17" s="186"/>
      <c r="D17" s="186"/>
      <c r="E17" s="186"/>
      <c r="F17" s="186"/>
      <c r="G17" s="186"/>
      <c r="H17" s="186"/>
      <c r="I17" s="186"/>
      <c r="J17" s="186"/>
      <c r="K17" s="186"/>
    </row>
    <row r="18" spans="6:10" ht="12.75" customHeight="1">
      <c r="F18" s="9"/>
      <c r="G18" s="9"/>
      <c r="H18" s="9"/>
      <c r="I18" s="19"/>
      <c r="J18" s="19"/>
    </row>
    <row r="19" spans="2:10" ht="12.75" customHeight="1">
      <c r="B19" s="30" t="s">
        <v>87</v>
      </c>
      <c r="F19" s="9"/>
      <c r="G19" s="9"/>
      <c r="H19" s="9"/>
      <c r="I19" s="19"/>
      <c r="J19" s="19"/>
    </row>
    <row r="20" spans="2:11" ht="39" customHeight="1">
      <c r="B20" s="186" t="s">
        <v>273</v>
      </c>
      <c r="C20" s="186"/>
      <c r="D20" s="186"/>
      <c r="E20" s="186"/>
      <c r="F20" s="186"/>
      <c r="G20" s="186"/>
      <c r="H20" s="186"/>
      <c r="I20" s="186"/>
      <c r="J20" s="186"/>
      <c r="K20" s="186"/>
    </row>
    <row r="21" spans="6:10" ht="12.75" customHeight="1">
      <c r="F21" s="9"/>
      <c r="G21" s="9"/>
      <c r="H21" s="9"/>
      <c r="I21" s="19"/>
      <c r="J21" s="19"/>
    </row>
    <row r="22" spans="2:11" ht="61.5" customHeight="1">
      <c r="B22" s="186" t="s">
        <v>315</v>
      </c>
      <c r="C22" s="186"/>
      <c r="D22" s="186"/>
      <c r="E22" s="186"/>
      <c r="F22" s="186"/>
      <c r="G22" s="186"/>
      <c r="H22" s="186"/>
      <c r="I22" s="186"/>
      <c r="J22" s="186"/>
      <c r="K22" s="186"/>
    </row>
    <row r="23" spans="6:10" ht="12.75" customHeight="1">
      <c r="F23" s="9"/>
      <c r="G23" s="9"/>
      <c r="H23" s="9"/>
      <c r="I23" s="19"/>
      <c r="J23" s="19"/>
    </row>
    <row r="24" spans="2:11" ht="38.25" customHeight="1">
      <c r="B24" s="186" t="s">
        <v>316</v>
      </c>
      <c r="C24" s="186"/>
      <c r="D24" s="186"/>
      <c r="E24" s="186"/>
      <c r="F24" s="186"/>
      <c r="G24" s="186"/>
      <c r="H24" s="186"/>
      <c r="I24" s="186"/>
      <c r="J24" s="186"/>
      <c r="K24" s="186"/>
    </row>
    <row r="25" spans="2:11" ht="12.75" customHeight="1">
      <c r="B25" s="41"/>
      <c r="C25" s="41"/>
      <c r="D25" s="41"/>
      <c r="E25" s="41"/>
      <c r="F25" s="41"/>
      <c r="G25" s="41"/>
      <c r="H25" s="41"/>
      <c r="I25" s="41"/>
      <c r="J25" s="41"/>
      <c r="K25" s="41"/>
    </row>
    <row r="26" spans="2:11" ht="12.75" customHeight="1">
      <c r="B26" s="41"/>
      <c r="C26" s="41"/>
      <c r="D26" s="41"/>
      <c r="E26" s="41"/>
      <c r="F26" s="41"/>
      <c r="G26" s="41"/>
      <c r="H26" s="41"/>
      <c r="I26" s="41"/>
      <c r="J26" s="41"/>
      <c r="K26" s="41"/>
    </row>
    <row r="27" spans="2:11" ht="12.75" customHeight="1">
      <c r="B27" s="41"/>
      <c r="C27" s="41"/>
      <c r="D27" s="41"/>
      <c r="E27" s="41"/>
      <c r="F27" s="41"/>
      <c r="G27" s="41"/>
      <c r="H27" s="41"/>
      <c r="I27" s="41"/>
      <c r="J27" s="41"/>
      <c r="K27" s="41"/>
    </row>
    <row r="28" spans="6:10" ht="12.75" customHeight="1">
      <c r="F28" s="9"/>
      <c r="G28" s="9"/>
      <c r="H28" s="9"/>
      <c r="I28" s="19"/>
      <c r="J28" s="19"/>
    </row>
    <row r="29" spans="1:10" s="2" customFormat="1" ht="12.75" customHeight="1">
      <c r="A29" s="8" t="s">
        <v>218</v>
      </c>
      <c r="B29" s="2" t="s">
        <v>216</v>
      </c>
      <c r="F29" s="12"/>
      <c r="G29" s="12"/>
      <c r="H29" s="12"/>
      <c r="I29" s="12"/>
      <c r="J29" s="12"/>
    </row>
    <row r="30" spans="6:10" ht="12.75" customHeight="1">
      <c r="F30" s="9"/>
      <c r="G30" s="9"/>
      <c r="H30" s="9"/>
      <c r="I30" s="10"/>
      <c r="J30" s="10"/>
    </row>
    <row r="31" spans="2:11" ht="25.5" customHeight="1">
      <c r="B31" s="197" t="s">
        <v>271</v>
      </c>
      <c r="C31" s="197"/>
      <c r="D31" s="197"/>
      <c r="E31" s="197"/>
      <c r="F31" s="197"/>
      <c r="G31" s="197"/>
      <c r="H31" s="197"/>
      <c r="I31" s="197"/>
      <c r="J31" s="197"/>
      <c r="K31" s="197"/>
    </row>
    <row r="32" spans="6:10" ht="12.75" customHeight="1">
      <c r="F32" s="9"/>
      <c r="G32" s="9"/>
      <c r="H32" s="9"/>
      <c r="I32" s="10"/>
      <c r="J32" s="10"/>
    </row>
    <row r="33" spans="6:10" ht="12.75" customHeight="1">
      <c r="F33" s="9"/>
      <c r="G33" s="9"/>
      <c r="H33" s="9"/>
      <c r="I33" s="10"/>
      <c r="J33" s="10"/>
    </row>
    <row r="34" spans="6:10" ht="12.75" customHeight="1">
      <c r="F34" s="9"/>
      <c r="G34" s="9"/>
      <c r="H34" s="9"/>
      <c r="I34" s="10"/>
      <c r="J34" s="10"/>
    </row>
    <row r="35" spans="6:10" ht="12.75" customHeight="1">
      <c r="F35" s="9"/>
      <c r="G35" s="9"/>
      <c r="H35" s="9"/>
      <c r="I35" s="10"/>
      <c r="J35" s="10"/>
    </row>
    <row r="36" spans="6:10" ht="12.75" customHeight="1">
      <c r="F36" s="9"/>
      <c r="G36" s="9"/>
      <c r="H36" s="9"/>
      <c r="I36" s="10"/>
      <c r="J36" s="10"/>
    </row>
    <row r="37" spans="6:10" ht="12.75" customHeight="1">
      <c r="F37" s="9"/>
      <c r="G37" s="9"/>
      <c r="H37" s="9"/>
      <c r="I37" s="10"/>
      <c r="J37" s="10"/>
    </row>
    <row r="38" spans="6:10" ht="12.75" customHeight="1">
      <c r="F38" s="9"/>
      <c r="G38" s="9"/>
      <c r="H38" s="9"/>
      <c r="I38" s="10"/>
      <c r="J38" s="10"/>
    </row>
    <row r="39" spans="6:10" ht="12.75" customHeight="1">
      <c r="F39" s="9"/>
      <c r="G39" s="9"/>
      <c r="H39" s="9"/>
      <c r="I39" s="10"/>
      <c r="J39" s="10"/>
    </row>
    <row r="40" spans="6:10" ht="12.75" customHeight="1">
      <c r="F40" s="9"/>
      <c r="G40" s="9"/>
      <c r="H40" s="9"/>
      <c r="I40" s="10"/>
      <c r="J40" s="10"/>
    </row>
    <row r="41" spans="6:10" ht="12.75" customHeight="1">
      <c r="F41" s="9"/>
      <c r="G41" s="9"/>
      <c r="H41" s="9"/>
      <c r="I41" s="10"/>
      <c r="J41" s="10"/>
    </row>
    <row r="42" spans="6:10" ht="12.75" customHeight="1">
      <c r="F42" s="9"/>
      <c r="G42" s="9"/>
      <c r="H42" s="9"/>
      <c r="I42" s="10"/>
      <c r="J42" s="10"/>
    </row>
    <row r="43" spans="6:10" ht="12.75" customHeight="1">
      <c r="F43" s="9"/>
      <c r="G43" s="9"/>
      <c r="H43" s="9"/>
      <c r="I43" s="10"/>
      <c r="J43" s="10"/>
    </row>
    <row r="44" spans="1:11" ht="12.75" customHeight="1">
      <c r="A44" s="13" t="s">
        <v>219</v>
      </c>
      <c r="B44" s="198" t="s">
        <v>272</v>
      </c>
      <c r="C44" s="198"/>
      <c r="D44" s="198"/>
      <c r="E44" s="198"/>
      <c r="F44" s="198"/>
      <c r="G44" s="198"/>
      <c r="H44" s="198"/>
      <c r="I44" s="198"/>
      <c r="J44" s="198"/>
      <c r="K44" s="198"/>
    </row>
    <row r="45" spans="1:11" ht="12.75" customHeight="1">
      <c r="A45" s="13"/>
      <c r="B45" s="35"/>
      <c r="C45" s="35"/>
      <c r="D45" s="35"/>
      <c r="E45" s="35"/>
      <c r="F45" s="35"/>
      <c r="G45" s="35"/>
      <c r="H45" s="35"/>
      <c r="I45" s="35"/>
      <c r="J45" s="35"/>
      <c r="K45" s="35"/>
    </row>
    <row r="46" spans="1:11" ht="12.75" customHeight="1">
      <c r="A46" s="13"/>
      <c r="B46" s="198" t="s">
        <v>267</v>
      </c>
      <c r="C46" s="198"/>
      <c r="D46" s="198"/>
      <c r="E46" s="198"/>
      <c r="F46" s="198"/>
      <c r="G46" s="198"/>
      <c r="H46" s="198"/>
      <c r="I46" s="198"/>
      <c r="J46" s="198"/>
      <c r="K46" s="198"/>
    </row>
    <row r="47" spans="1:11" ht="12.75" customHeight="1">
      <c r="A47" s="13"/>
      <c r="B47" s="35"/>
      <c r="C47" s="35"/>
      <c r="D47" s="35"/>
      <c r="E47" s="35"/>
      <c r="F47" s="35"/>
      <c r="G47" s="47" t="s">
        <v>13</v>
      </c>
      <c r="H47" s="35"/>
      <c r="I47" s="35"/>
      <c r="J47" s="35"/>
      <c r="K47" s="35"/>
    </row>
    <row r="48" spans="1:11" ht="12.75" customHeight="1">
      <c r="A48" s="13"/>
      <c r="B48" s="35"/>
      <c r="C48" s="35"/>
      <c r="D48" s="35"/>
      <c r="E48" s="35"/>
      <c r="F48" s="47"/>
      <c r="G48" s="47" t="s">
        <v>259</v>
      </c>
      <c r="H48" s="47"/>
      <c r="I48" s="47" t="s">
        <v>14</v>
      </c>
      <c r="J48" s="35"/>
      <c r="K48" s="35"/>
    </row>
    <row r="49" spans="1:11" ht="12.75" customHeight="1">
      <c r="A49" s="13"/>
      <c r="B49" s="35"/>
      <c r="C49" s="35"/>
      <c r="D49" s="35"/>
      <c r="E49" s="35"/>
      <c r="F49" s="46" t="s">
        <v>12</v>
      </c>
      <c r="G49" s="46" t="s">
        <v>260</v>
      </c>
      <c r="H49" s="46"/>
      <c r="I49" s="46" t="s">
        <v>261</v>
      </c>
      <c r="J49" s="35"/>
      <c r="K49" s="35"/>
    </row>
    <row r="50" spans="1:11" ht="12.75" customHeight="1">
      <c r="A50" s="13"/>
      <c r="B50" s="35"/>
      <c r="C50" s="35"/>
      <c r="D50" s="35"/>
      <c r="E50" s="35"/>
      <c r="F50" s="47" t="s">
        <v>23</v>
      </c>
      <c r="G50" s="47" t="s">
        <v>23</v>
      </c>
      <c r="H50" s="47"/>
      <c r="I50" s="47" t="s">
        <v>23</v>
      </c>
      <c r="J50" s="35"/>
      <c r="K50" s="35"/>
    </row>
    <row r="51" spans="1:11" ht="12.75" customHeight="1">
      <c r="A51" s="13"/>
      <c r="B51" s="35"/>
      <c r="C51" s="35"/>
      <c r="D51" s="35"/>
      <c r="E51" s="35"/>
      <c r="F51" s="35"/>
      <c r="G51" s="35"/>
      <c r="H51" s="35"/>
      <c r="I51" s="35"/>
      <c r="J51" s="35"/>
      <c r="K51" s="35"/>
    </row>
    <row r="52" spans="1:11" ht="12.75" customHeight="1">
      <c r="A52" s="13"/>
      <c r="B52" t="s">
        <v>262</v>
      </c>
      <c r="C52" s="35"/>
      <c r="D52" s="35"/>
      <c r="E52" s="35"/>
      <c r="F52" s="142">
        <v>1203157</v>
      </c>
      <c r="G52" s="142">
        <v>180651</v>
      </c>
      <c r="H52" s="142"/>
      <c r="I52" s="142">
        <v>18983656</v>
      </c>
      <c r="J52" s="35"/>
      <c r="K52" s="35"/>
    </row>
    <row r="53" spans="1:11" ht="12.75" customHeight="1">
      <c r="A53" s="13"/>
      <c r="B53" t="s">
        <v>263</v>
      </c>
      <c r="C53" s="35"/>
      <c r="D53" s="35"/>
      <c r="E53" s="35"/>
      <c r="F53" s="143">
        <v>0</v>
      </c>
      <c r="G53" s="142">
        <v>-25274</v>
      </c>
      <c r="H53" s="142"/>
      <c r="I53" s="142">
        <v>1508</v>
      </c>
      <c r="J53" s="35"/>
      <c r="K53" s="35"/>
    </row>
    <row r="54" spans="1:11" ht="12.75" customHeight="1">
      <c r="A54" s="13"/>
      <c r="B54" t="s">
        <v>15</v>
      </c>
      <c r="C54" s="35"/>
      <c r="D54" s="35"/>
      <c r="E54" s="35"/>
      <c r="F54" s="142">
        <v>721</v>
      </c>
      <c r="G54" s="142">
        <v>-12027</v>
      </c>
      <c r="H54" s="142"/>
      <c r="I54" s="142">
        <v>79132</v>
      </c>
      <c r="J54" s="35"/>
      <c r="K54" s="35"/>
    </row>
    <row r="55" spans="1:11" ht="12.75" customHeight="1">
      <c r="A55" s="13"/>
      <c r="B55" s="154" t="s">
        <v>310</v>
      </c>
      <c r="C55" s="35"/>
      <c r="D55" s="35"/>
      <c r="E55" s="35"/>
      <c r="F55" s="155">
        <v>48</v>
      </c>
      <c r="G55" s="155">
        <v>-8</v>
      </c>
      <c r="H55" s="143"/>
      <c r="I55" s="155">
        <v>156</v>
      </c>
      <c r="J55" s="35"/>
      <c r="K55" s="35"/>
    </row>
    <row r="56" spans="1:11" ht="12.75" customHeight="1">
      <c r="A56" s="13"/>
      <c r="C56" s="35"/>
      <c r="D56" s="35"/>
      <c r="E56" s="35"/>
      <c r="F56" s="142"/>
      <c r="G56" s="142"/>
      <c r="H56" s="142"/>
      <c r="I56" s="142"/>
      <c r="J56" s="35"/>
      <c r="K56" s="35"/>
    </row>
    <row r="57" spans="1:11" ht="12.75" customHeight="1" thickBot="1">
      <c r="A57" s="13"/>
      <c r="C57" s="35"/>
      <c r="D57" s="35"/>
      <c r="E57" s="35"/>
      <c r="F57" s="144">
        <f>SUM(F52:F55)</f>
        <v>1203926</v>
      </c>
      <c r="G57" s="144">
        <f>SUM(G52:G55)</f>
        <v>143342</v>
      </c>
      <c r="H57" s="144">
        <f>SUM(H52:H55)</f>
        <v>0</v>
      </c>
      <c r="I57" s="144">
        <f>SUM(I52:I56)</f>
        <v>19064452</v>
      </c>
      <c r="J57" s="35"/>
      <c r="K57" s="35"/>
    </row>
    <row r="58" spans="1:11" ht="12.75" customHeight="1" thickTop="1">
      <c r="A58" s="13"/>
      <c r="C58" s="35"/>
      <c r="D58" s="35"/>
      <c r="E58" s="35"/>
      <c r="F58" s="142"/>
      <c r="G58" s="142"/>
      <c r="H58" s="142"/>
      <c r="I58" s="142"/>
      <c r="J58" s="35"/>
      <c r="K58" s="35"/>
    </row>
    <row r="59" spans="6:10" ht="12.75" customHeight="1">
      <c r="F59" s="9"/>
      <c r="G59" s="9"/>
      <c r="H59" s="9"/>
      <c r="I59" s="10"/>
      <c r="J59" s="10"/>
    </row>
    <row r="60" spans="6:10" ht="12.75" customHeight="1">
      <c r="F60" s="9"/>
      <c r="G60" s="9"/>
      <c r="H60" s="9"/>
      <c r="I60" s="10"/>
      <c r="J60" s="10"/>
    </row>
    <row r="61" spans="1:11" s="2" customFormat="1" ht="24.75" customHeight="1">
      <c r="A61" s="34" t="s">
        <v>109</v>
      </c>
      <c r="B61" s="198" t="s">
        <v>317</v>
      </c>
      <c r="C61" s="198"/>
      <c r="D61" s="198"/>
      <c r="E61" s="198"/>
      <c r="F61" s="198"/>
      <c r="G61" s="198"/>
      <c r="H61" s="198"/>
      <c r="I61" s="198"/>
      <c r="J61" s="198"/>
      <c r="K61" s="198"/>
    </row>
    <row r="62" spans="7:10" ht="12.75" customHeight="1">
      <c r="G62" s="82" t="s">
        <v>20</v>
      </c>
      <c r="H62" s="70"/>
      <c r="I62" s="83"/>
      <c r="J62" s="84" t="s">
        <v>21</v>
      </c>
    </row>
    <row r="63" spans="7:10" ht="12.75" customHeight="1">
      <c r="G63" s="82" t="s">
        <v>22</v>
      </c>
      <c r="H63" s="70"/>
      <c r="I63" s="83"/>
      <c r="J63" s="84" t="s">
        <v>22</v>
      </c>
    </row>
    <row r="64" spans="2:10" ht="12.75" customHeight="1">
      <c r="B64" s="48" t="s">
        <v>19</v>
      </c>
      <c r="G64" s="82" t="s">
        <v>136</v>
      </c>
      <c r="H64" s="70"/>
      <c r="I64" s="83"/>
      <c r="J64" s="84" t="s">
        <v>50</v>
      </c>
    </row>
    <row r="65" spans="6:10" ht="12.75" customHeight="1">
      <c r="F65"/>
      <c r="G65" s="82">
        <v>37346</v>
      </c>
      <c r="H65" s="85"/>
      <c r="I65" s="83"/>
      <c r="J65" s="82">
        <v>36981</v>
      </c>
    </row>
    <row r="66" spans="6:10" ht="12.75" customHeight="1">
      <c r="F66"/>
      <c r="G66" s="86" t="s">
        <v>23</v>
      </c>
      <c r="H66" s="70"/>
      <c r="I66" s="87"/>
      <c r="J66" s="86" t="s">
        <v>23</v>
      </c>
    </row>
    <row r="67" spans="6:10" ht="12.75" customHeight="1">
      <c r="F67"/>
      <c r="G67" s="31"/>
      <c r="H67" s="32"/>
      <c r="I67" s="19"/>
      <c r="J67" s="19"/>
    </row>
    <row r="68" spans="2:10" ht="12.75" customHeight="1">
      <c r="B68" t="s">
        <v>89</v>
      </c>
      <c r="F68"/>
      <c r="G68" s="53">
        <v>560111</v>
      </c>
      <c r="H68" s="54"/>
      <c r="I68" s="53"/>
      <c r="J68" s="53">
        <v>549854</v>
      </c>
    </row>
    <row r="69" spans="2:10" ht="12.75" customHeight="1">
      <c r="B69" t="s">
        <v>90</v>
      </c>
      <c r="F69"/>
      <c r="G69" s="53">
        <v>39541</v>
      </c>
      <c r="H69" s="54"/>
      <c r="I69" s="53"/>
      <c r="J69" s="53">
        <v>29014</v>
      </c>
    </row>
    <row r="70" spans="2:10" ht="12.75" customHeight="1">
      <c r="B70" t="s">
        <v>91</v>
      </c>
      <c r="F70"/>
      <c r="G70" s="53">
        <v>1940403</v>
      </c>
      <c r="H70" s="54"/>
      <c r="I70" s="53"/>
      <c r="J70" s="53">
        <v>2030659</v>
      </c>
    </row>
    <row r="71" spans="2:10" ht="12.75" customHeight="1">
      <c r="B71" t="s">
        <v>92</v>
      </c>
      <c r="F71"/>
      <c r="G71" s="53">
        <v>45262</v>
      </c>
      <c r="H71" s="54"/>
      <c r="I71" s="53"/>
      <c r="J71" s="53">
        <v>19118</v>
      </c>
    </row>
    <row r="72" spans="2:10" ht="12.75" customHeight="1">
      <c r="B72" t="s">
        <v>93</v>
      </c>
      <c r="F72"/>
      <c r="G72" s="53">
        <v>1252569</v>
      </c>
      <c r="H72" s="54"/>
      <c r="I72" s="53"/>
      <c r="J72" s="53">
        <v>1391812</v>
      </c>
    </row>
    <row r="73" spans="2:10" ht="12.75" customHeight="1">
      <c r="B73" t="s">
        <v>94</v>
      </c>
      <c r="F73"/>
      <c r="G73" s="53">
        <v>1015153</v>
      </c>
      <c r="H73" s="54"/>
      <c r="I73" s="53"/>
      <c r="J73" s="53">
        <v>833682</v>
      </c>
    </row>
    <row r="74" spans="2:11" ht="12.75" customHeight="1">
      <c r="B74" t="s">
        <v>95</v>
      </c>
      <c r="F74"/>
      <c r="G74" s="53">
        <f>SUM(G75:G76)</f>
        <v>4483597</v>
      </c>
      <c r="H74" s="54"/>
      <c r="I74" s="53"/>
      <c r="J74" s="53">
        <f>-J75-J76</f>
        <v>3708649</v>
      </c>
      <c r="K74" t="s">
        <v>109</v>
      </c>
    </row>
    <row r="75" spans="2:10" ht="12.75" customHeight="1">
      <c r="B75" s="36" t="s">
        <v>96</v>
      </c>
      <c r="C75" s="37" t="s">
        <v>97</v>
      </c>
      <c r="D75" s="37"/>
      <c r="E75" s="37"/>
      <c r="F75" s="37"/>
      <c r="G75" s="55">
        <v>3189287</v>
      </c>
      <c r="H75" s="56"/>
      <c r="I75" s="55"/>
      <c r="J75" s="57">
        <v>-2196553</v>
      </c>
    </row>
    <row r="76" spans="2:10" ht="12.75" customHeight="1">
      <c r="B76" s="38"/>
      <c r="C76" s="39" t="s">
        <v>98</v>
      </c>
      <c r="D76" s="39"/>
      <c r="E76" s="39"/>
      <c r="F76" s="39"/>
      <c r="G76" s="58">
        <v>1294310</v>
      </c>
      <c r="H76" s="59"/>
      <c r="I76" s="58"/>
      <c r="J76" s="60">
        <v>-1512096</v>
      </c>
    </row>
    <row r="77" spans="2:10" ht="12.75" customHeight="1">
      <c r="B77" t="s">
        <v>99</v>
      </c>
      <c r="F77"/>
      <c r="G77" s="53">
        <v>1470969</v>
      </c>
      <c r="H77" s="54"/>
      <c r="I77" s="53"/>
      <c r="J77" s="53">
        <v>1407206</v>
      </c>
    </row>
    <row r="78" spans="2:10" ht="12.75" customHeight="1">
      <c r="B78" t="s">
        <v>100</v>
      </c>
      <c r="F78"/>
      <c r="G78" s="53">
        <v>309930</v>
      </c>
      <c r="H78" s="54"/>
      <c r="I78" s="53"/>
      <c r="J78" s="53">
        <v>415692</v>
      </c>
    </row>
    <row r="79" spans="2:10" ht="12.75" customHeight="1">
      <c r="B79" t="s">
        <v>101</v>
      </c>
      <c r="F79"/>
      <c r="G79" s="53">
        <v>490813</v>
      </c>
      <c r="H79" s="54"/>
      <c r="I79" s="53"/>
      <c r="J79" s="53">
        <v>612945</v>
      </c>
    </row>
    <row r="80" spans="2:10" ht="12.75" customHeight="1">
      <c r="B80" t="s">
        <v>102</v>
      </c>
      <c r="F80"/>
      <c r="G80" s="53">
        <v>1382999</v>
      </c>
      <c r="H80" s="54"/>
      <c r="I80" s="53"/>
      <c r="J80" s="53">
        <v>1370633</v>
      </c>
    </row>
    <row r="81" spans="2:10" ht="12.75" customHeight="1">
      <c r="B81" t="s">
        <v>103</v>
      </c>
      <c r="F81"/>
      <c r="G81" s="53">
        <v>411595</v>
      </c>
      <c r="H81" s="54"/>
      <c r="I81" s="53"/>
      <c r="J81" s="53">
        <v>291921</v>
      </c>
    </row>
    <row r="82" spans="2:10" ht="12.75" customHeight="1">
      <c r="B82" t="s">
        <v>104</v>
      </c>
      <c r="F82"/>
      <c r="G82" s="53">
        <v>594367</v>
      </c>
      <c r="H82" s="54"/>
      <c r="I82" s="53"/>
      <c r="J82" s="53">
        <v>554483</v>
      </c>
    </row>
    <row r="83" spans="2:10" ht="12.75" customHeight="1">
      <c r="B83" t="s">
        <v>88</v>
      </c>
      <c r="F83"/>
      <c r="G83" s="53">
        <v>369936</v>
      </c>
      <c r="H83" s="54"/>
      <c r="I83" s="53"/>
      <c r="J83" s="53">
        <v>395133</v>
      </c>
    </row>
    <row r="84" spans="7:10" ht="12.75" customHeight="1">
      <c r="G84" s="61"/>
      <c r="H84" s="52"/>
      <c r="I84" s="62"/>
      <c r="J84" s="63"/>
    </row>
    <row r="85" spans="2:10" ht="12.75" customHeight="1" thickBot="1">
      <c r="B85" t="s">
        <v>16</v>
      </c>
      <c r="F85"/>
      <c r="G85" s="65">
        <f>SUM(G68:G83)-G75-G76</f>
        <v>14367245</v>
      </c>
      <c r="H85" s="54"/>
      <c r="I85" s="64"/>
      <c r="J85" s="65">
        <f>SUM(J68:J83)-J75-J76</f>
        <v>13610801</v>
      </c>
    </row>
    <row r="86" spans="2:10" ht="12.75" customHeight="1" thickTop="1">
      <c r="B86" s="15"/>
      <c r="C86" s="15"/>
      <c r="D86" s="15"/>
      <c r="E86" s="15"/>
      <c r="F86"/>
      <c r="G86" s="17"/>
      <c r="H86" s="17"/>
      <c r="I86" s="19"/>
      <c r="J86" s="19"/>
    </row>
    <row r="87" spans="2:10" ht="12.75" customHeight="1">
      <c r="B87" s="15"/>
      <c r="C87" s="15"/>
      <c r="D87" s="15"/>
      <c r="E87" s="15"/>
      <c r="F87"/>
      <c r="G87" s="17"/>
      <c r="H87" s="17"/>
      <c r="I87" s="19"/>
      <c r="J87" s="19"/>
    </row>
    <row r="88" spans="2:10" ht="12.75" customHeight="1">
      <c r="B88" s="15"/>
      <c r="C88" s="15"/>
      <c r="D88" s="15"/>
      <c r="E88" s="15"/>
      <c r="F88"/>
      <c r="G88" s="17"/>
      <c r="H88" s="17"/>
      <c r="I88" s="19"/>
      <c r="J88" s="19"/>
    </row>
    <row r="89" spans="1:10" ht="12.75" customHeight="1">
      <c r="A89" s="8" t="s">
        <v>220</v>
      </c>
      <c r="B89" s="16" t="s">
        <v>281</v>
      </c>
      <c r="C89" s="15"/>
      <c r="D89" s="15"/>
      <c r="E89" s="15"/>
      <c r="F89"/>
      <c r="G89" s="17"/>
      <c r="H89" s="17"/>
      <c r="I89" s="19"/>
      <c r="J89" s="19"/>
    </row>
    <row r="90" spans="2:10" ht="12.75" customHeight="1">
      <c r="B90" s="15"/>
      <c r="C90" s="15"/>
      <c r="D90" s="15"/>
      <c r="E90" s="15"/>
      <c r="F90"/>
      <c r="G90" s="17"/>
      <c r="H90" s="17"/>
      <c r="I90" s="19"/>
      <c r="J90" s="19"/>
    </row>
    <row r="91" spans="2:10" ht="12.75" customHeight="1">
      <c r="B91" s="15" t="s">
        <v>282</v>
      </c>
      <c r="C91" s="15"/>
      <c r="D91" s="15"/>
      <c r="E91" s="15"/>
      <c r="F91"/>
      <c r="G91" s="17"/>
      <c r="H91" s="17"/>
      <c r="I91" s="19"/>
      <c r="J91" s="19"/>
    </row>
    <row r="92" spans="2:10" ht="12.75" customHeight="1">
      <c r="B92" s="15"/>
      <c r="C92" s="15"/>
      <c r="D92" s="15"/>
      <c r="E92" s="15"/>
      <c r="F92"/>
      <c r="G92" s="17"/>
      <c r="H92" s="17"/>
      <c r="I92" s="19"/>
      <c r="J92" s="19"/>
    </row>
    <row r="93" spans="2:10" ht="12.75" customHeight="1">
      <c r="B93" s="15"/>
      <c r="C93" s="15"/>
      <c r="D93" s="15"/>
      <c r="E93" s="15"/>
      <c r="F93"/>
      <c r="G93" s="17"/>
      <c r="H93" s="17"/>
      <c r="I93" s="19"/>
      <c r="J93" s="19"/>
    </row>
    <row r="94" s="2" customFormat="1" ht="12.75"/>
    <row r="95" spans="1:11" s="2" customFormat="1" ht="12.75">
      <c r="A95" s="13" t="s">
        <v>221</v>
      </c>
      <c r="B95" s="180" t="s">
        <v>17</v>
      </c>
      <c r="C95" s="180"/>
      <c r="D95" s="180"/>
      <c r="E95" s="180"/>
      <c r="F95" s="180"/>
      <c r="G95" s="180"/>
      <c r="H95" s="180"/>
      <c r="I95" s="180"/>
      <c r="J95" s="180"/>
      <c r="K95" s="180"/>
    </row>
    <row r="96" s="2" customFormat="1" ht="12.75"/>
    <row r="97" spans="2:11" s="2" customFormat="1" ht="50.25" customHeight="1">
      <c r="B97" s="197" t="s">
        <v>323</v>
      </c>
      <c r="C97" s="197"/>
      <c r="D97" s="197"/>
      <c r="E97" s="197"/>
      <c r="F97" s="197"/>
      <c r="G97" s="197"/>
      <c r="H97" s="197"/>
      <c r="I97" s="197"/>
      <c r="J97" s="197"/>
      <c r="K97" s="197"/>
    </row>
    <row r="98" spans="2:11" s="2" customFormat="1" ht="12.75">
      <c r="B98"/>
      <c r="C98" s="14"/>
      <c r="D98" s="14"/>
      <c r="E98" s="14"/>
      <c r="F98" s="14"/>
      <c r="G98" s="14"/>
      <c r="H98" s="14"/>
      <c r="I98" s="14"/>
      <c r="J98" s="14"/>
      <c r="K98" s="14"/>
    </row>
    <row r="99" s="2" customFormat="1" ht="12.75"/>
    <row r="100" spans="1:11" s="2" customFormat="1" ht="12.75">
      <c r="A100" s="13" t="s">
        <v>222</v>
      </c>
      <c r="B100" s="180" t="s">
        <v>18</v>
      </c>
      <c r="C100" s="180"/>
      <c r="D100" s="180"/>
      <c r="E100" s="180"/>
      <c r="F100" s="180"/>
      <c r="G100" s="180"/>
      <c r="H100" s="180"/>
      <c r="I100" s="180"/>
      <c r="J100" s="180"/>
      <c r="K100" s="180"/>
    </row>
    <row r="101" s="2" customFormat="1" ht="12.75" customHeight="1"/>
    <row r="102" spans="2:11" s="2" customFormat="1" ht="12" customHeight="1">
      <c r="B102" s="197"/>
      <c r="C102" s="197"/>
      <c r="D102" s="197"/>
      <c r="E102" s="197"/>
      <c r="F102" s="197"/>
      <c r="G102" s="197"/>
      <c r="H102" s="197"/>
      <c r="I102" s="197"/>
      <c r="J102" s="197"/>
      <c r="K102" s="197"/>
    </row>
    <row r="103" s="2" customFormat="1" ht="12.75">
      <c r="B103" s="3" t="s">
        <v>354</v>
      </c>
    </row>
    <row r="104" s="2" customFormat="1" ht="12.75">
      <c r="B104" s="3" t="s">
        <v>355</v>
      </c>
    </row>
    <row r="105" s="2" customFormat="1" ht="12.75">
      <c r="B105" s="3" t="s">
        <v>356</v>
      </c>
    </row>
    <row r="106" s="2" customFormat="1" ht="12.75">
      <c r="B106" s="3" t="s">
        <v>357</v>
      </c>
    </row>
    <row r="107" s="2" customFormat="1" ht="12.75">
      <c r="B107" s="3" t="s">
        <v>358</v>
      </c>
    </row>
    <row r="108" s="2" customFormat="1" ht="12.75">
      <c r="B108" s="3" t="s">
        <v>359</v>
      </c>
    </row>
    <row r="109" s="2" customFormat="1" ht="12.75">
      <c r="B109" s="3"/>
    </row>
    <row r="110" s="2" customFormat="1" ht="12.75"/>
    <row r="111" s="2" customFormat="1" ht="12.75"/>
    <row r="112" s="2" customFormat="1" ht="12.75"/>
    <row r="113" spans="1:11" s="2" customFormat="1" ht="12.75">
      <c r="A113" s="13" t="s">
        <v>223</v>
      </c>
      <c r="B113" s="180" t="s">
        <v>318</v>
      </c>
      <c r="C113" s="180"/>
      <c r="D113" s="180"/>
      <c r="E113" s="180"/>
      <c r="F113" s="180"/>
      <c r="G113" s="180"/>
      <c r="H113" s="180"/>
      <c r="I113" s="180"/>
      <c r="J113" s="180"/>
      <c r="K113" s="180"/>
    </row>
    <row r="114" spans="1:11" s="2" customFormat="1" ht="12.75">
      <c r="A114" s="13"/>
      <c r="B114" s="160"/>
      <c r="C114" s="160"/>
      <c r="D114" s="160"/>
      <c r="E114" s="160"/>
      <c r="F114" s="160"/>
      <c r="G114" s="160"/>
      <c r="H114" s="160"/>
      <c r="I114" s="160"/>
      <c r="J114" s="160"/>
      <c r="K114" s="160"/>
    </row>
    <row r="115" spans="2:11" ht="29.25" customHeight="1">
      <c r="B115" s="197" t="s">
        <v>353</v>
      </c>
      <c r="C115" s="197"/>
      <c r="D115" s="197"/>
      <c r="E115" s="197"/>
      <c r="F115" s="197"/>
      <c r="G115" s="197"/>
      <c r="H115" s="197"/>
      <c r="I115" s="197"/>
      <c r="J115" s="197"/>
      <c r="K115" s="197"/>
    </row>
    <row r="119" spans="1:11" ht="12.75">
      <c r="A119" s="8" t="s">
        <v>224</v>
      </c>
      <c r="B119" s="2" t="s">
        <v>274</v>
      </c>
      <c r="C119" s="2"/>
      <c r="D119" s="2"/>
      <c r="E119" s="2"/>
      <c r="F119" s="2"/>
      <c r="G119" s="2"/>
      <c r="H119" s="2"/>
      <c r="I119" s="2"/>
      <c r="J119" s="2"/>
      <c r="K119" s="2"/>
    </row>
    <row r="120" spans="1:11" ht="12.75">
      <c r="A120" s="8"/>
      <c r="B120" s="2"/>
      <c r="C120" s="2"/>
      <c r="D120" s="2"/>
      <c r="E120" s="2"/>
      <c r="F120" s="2"/>
      <c r="G120" s="2"/>
      <c r="H120" s="2"/>
      <c r="I120" s="2"/>
      <c r="J120" s="2"/>
      <c r="K120" s="2"/>
    </row>
    <row r="121" spans="2:11" ht="12">
      <c r="B121" s="197" t="s">
        <v>225</v>
      </c>
      <c r="C121" s="197"/>
      <c r="D121" s="197"/>
      <c r="E121" s="197"/>
      <c r="F121" s="197"/>
      <c r="G121" s="197"/>
      <c r="H121" s="197"/>
      <c r="I121" s="197"/>
      <c r="J121" s="197"/>
      <c r="K121" s="197"/>
    </row>
    <row r="122" spans="2:11" ht="12">
      <c r="B122" s="11"/>
      <c r="C122" s="11"/>
      <c r="D122" s="11"/>
      <c r="E122" s="11"/>
      <c r="F122" s="11"/>
      <c r="G122" s="11"/>
      <c r="H122" s="11"/>
      <c r="I122" s="11"/>
      <c r="J122" s="11"/>
      <c r="K122" s="11"/>
    </row>
    <row r="125" spans="1:2" s="2" customFormat="1" ht="12.75">
      <c r="A125" s="8" t="s">
        <v>280</v>
      </c>
      <c r="B125" s="2" t="s">
        <v>105</v>
      </c>
    </row>
    <row r="126" s="2" customFormat="1" ht="12.75">
      <c r="A126" s="8"/>
    </row>
    <row r="127" spans="2:11" ht="12">
      <c r="B127" s="197" t="s">
        <v>326</v>
      </c>
      <c r="C127" s="197"/>
      <c r="D127" s="197"/>
      <c r="E127" s="197"/>
      <c r="F127" s="197"/>
      <c r="G127" s="197"/>
      <c r="H127" s="197"/>
      <c r="I127" s="197"/>
      <c r="J127" s="197"/>
      <c r="K127" s="197"/>
    </row>
    <row r="131" ht="12.75">
      <c r="B131" t="s">
        <v>226</v>
      </c>
    </row>
    <row r="136" ht="12.75">
      <c r="B136" s="2" t="s">
        <v>322</v>
      </c>
    </row>
    <row r="137" ht="12.75">
      <c r="B137" t="s">
        <v>227</v>
      </c>
    </row>
    <row r="138" ht="12.75">
      <c r="B138" t="s">
        <v>228</v>
      </c>
    </row>
    <row r="140" ht="12.75">
      <c r="B140" s="147">
        <v>37405</v>
      </c>
    </row>
  </sheetData>
  <mergeCells count="17">
    <mergeCell ref="B61:K61"/>
    <mergeCell ref="B95:K95"/>
    <mergeCell ref="B97:K97"/>
    <mergeCell ref="B121:K121"/>
    <mergeCell ref="B127:K127"/>
    <mergeCell ref="B100:K100"/>
    <mergeCell ref="B102:K102"/>
    <mergeCell ref="B113:K113"/>
    <mergeCell ref="B115:K115"/>
    <mergeCell ref="B24:K24"/>
    <mergeCell ref="B31:K31"/>
    <mergeCell ref="B44:K44"/>
    <mergeCell ref="B46:K46"/>
    <mergeCell ref="B3:K3"/>
    <mergeCell ref="B17:K17"/>
    <mergeCell ref="B20:K20"/>
    <mergeCell ref="B22:K22"/>
  </mergeCells>
  <printOptions/>
  <pageMargins left="0.24" right="0.24" top="0.87" bottom="0.86" header="0.5" footer="0.5"/>
  <pageSetup horizontalDpi="300" verticalDpi="300" orientation="portrait" paperSize="9" scale="88" r:id="rId1"/>
  <rowBreaks count="2" manualBreakCount="2">
    <brk id="43" max="255" man="1"/>
    <brk id="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KOTA INDRAPURA DEVELOPMENTS</cp:lastModifiedBy>
  <cp:lastPrinted>2002-05-29T08:00:21Z</cp:lastPrinted>
  <dcterms:created xsi:type="dcterms:W3CDTF">2000-08-08T04:26:32Z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